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4433B354-308B-4A83-96FA-0127E16D06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,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AD15" i="2"/>
  <c r="AC15" i="2"/>
  <c r="AB15" i="2"/>
  <c r="AA15" i="2"/>
  <c r="W15" i="2"/>
  <c r="U15" i="2"/>
  <c r="V15" i="2" s="1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F15" i="2"/>
  <c r="F19" i="2" s="1"/>
  <c r="E15" i="2"/>
  <c r="E19" i="2" s="1"/>
  <c r="AF15" i="2" l="1"/>
  <c r="F20" i="2"/>
  <c r="H20" i="2"/>
  <c r="E20" i="2"/>
  <c r="E21" i="2" s="1"/>
  <c r="G20" i="2"/>
  <c r="I20" i="2"/>
  <c r="J20" i="2" s="1"/>
  <c r="K21" i="2"/>
  <c r="J15" i="2"/>
  <c r="G21" i="2"/>
  <c r="F21" i="2"/>
  <c r="N19" i="2"/>
  <c r="L19" i="2"/>
  <c r="M19" i="2"/>
  <c r="I21" i="2"/>
  <c r="O19" i="2"/>
  <c r="J19" i="2"/>
  <c r="O20" i="2" l="1"/>
  <c r="L20" i="2"/>
  <c r="N20" i="2"/>
  <c r="M20" i="2"/>
  <c r="H21" i="2"/>
  <c r="M21" i="2" s="1"/>
  <c r="L21" i="2"/>
  <c r="O21" i="2"/>
  <c r="J21" i="2"/>
  <c r="N21" i="2" l="1"/>
  <c r="O23" i="1" l="1"/>
  <c r="O27" i="1" s="1"/>
  <c r="O30" i="1" s="1"/>
  <c r="AJ23" i="1"/>
  <c r="AI23" i="1"/>
  <c r="AH23" i="1"/>
  <c r="AG23" i="1"/>
  <c r="AF23" i="1"/>
  <c r="AE23" i="1"/>
  <c r="AD23" i="1"/>
  <c r="AC23" i="1"/>
  <c r="AB23" i="1"/>
  <c r="AA23" i="1"/>
  <c r="Z23" i="1"/>
  <c r="Y23" i="1"/>
  <c r="I28" i="1" s="1"/>
  <c r="X23" i="1"/>
  <c r="H28" i="1" s="1"/>
  <c r="W23" i="1"/>
  <c r="G28" i="1" s="1"/>
  <c r="V23" i="1"/>
  <c r="F28" i="1" s="1"/>
  <c r="U23" i="1"/>
  <c r="E28" i="1" s="1"/>
  <c r="M23" i="1"/>
  <c r="L23" i="1"/>
  <c r="K23" i="1"/>
  <c r="J23" i="1"/>
  <c r="I23" i="1"/>
  <c r="I27" i="1" s="1"/>
  <c r="H23" i="1"/>
  <c r="H27" i="1" s="1"/>
  <c r="H30" i="1" s="1"/>
  <c r="G23" i="1"/>
  <c r="G27" i="1" s="1"/>
  <c r="F23" i="1"/>
  <c r="F27" i="1" s="1"/>
  <c r="E23" i="1"/>
  <c r="E27" i="1" s="1"/>
  <c r="D24" i="1"/>
  <c r="E30" i="1" l="1"/>
  <c r="L30" i="1" s="1"/>
  <c r="G30" i="1"/>
  <c r="M28" i="1"/>
  <c r="K27" i="1"/>
  <c r="F30" i="1"/>
  <c r="K30" i="1" s="1"/>
  <c r="M27" i="1"/>
  <c r="I30" i="1"/>
  <c r="K28" i="1"/>
  <c r="L28" i="1"/>
  <c r="L27" i="1"/>
  <c r="N23" i="1"/>
  <c r="N27" i="1" s="1"/>
  <c r="M30" i="1" l="1"/>
  <c r="N30" i="1"/>
</calcChain>
</file>

<file path=xl/sharedStrings.xml><?xml version="1.0" encoding="utf-8"?>
<sst xmlns="http://schemas.openxmlformats.org/spreadsheetml/2006/main" count="227" uniqueCount="94">
  <si>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</si>
  <si>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</si>
  <si>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</si>
  <si>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</si>
  <si>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</si>
  <si>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</si>
  <si>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</si>
  <si>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</si>
  <si>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</si>
  <si>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</si>
  <si>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</si>
  <si>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</si>
  <si>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</si>
  <si>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</si>
  <si>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</si>
  <si>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</si>
  <si>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</si>
  <si>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</si>
  <si>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</si>
  <si>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</si>
  <si>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</si>
  <si>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</si>
  <si>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</si>
  <si>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</si>
  <si>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</si>
  <si>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</si>
  <si>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</si>
  <si>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</si>
  <si>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</si>
  <si>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</si>
  <si>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</si>
  <si>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</si>
  <si>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</si>
  <si>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</si>
  <si>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</si>
  <si>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</si>
  <si>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</si>
  <si>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Reetta Aralinna</t>
  </si>
  <si>
    <t>PeTo-Jussit  2</t>
  </si>
  <si>
    <t>suomensarja</t>
  </si>
  <si>
    <t>4.</t>
  </si>
  <si>
    <t>PeTo-Jussit</t>
  </si>
  <si>
    <t>5.</t>
  </si>
  <si>
    <t>14.05. 2008  PeTo-Jussit - Kirittäret  2-1  (0-7, 1-0, 0-0, 1-0)</t>
  </si>
  <si>
    <t xml:space="preserve">  16 v   9 kk   3 pv</t>
  </si>
  <si>
    <t>09.07. 2008  PeTo-Jussit - Fera  2-0  (7-3, 12-0)</t>
  </si>
  <si>
    <t>11.  ottelu</t>
  </si>
  <si>
    <t xml:space="preserve">  16 v 10 kk 29 pv</t>
  </si>
  <si>
    <t>11.06. 2008  YPJ - PeTo-Jussit  0-2  (1-3, 2-6)</t>
  </si>
  <si>
    <t>5.  ottelu</t>
  </si>
  <si>
    <t xml:space="preserve">  16 v 10 kk   0 pv</t>
  </si>
  <si>
    <t>11.8.1991   Seinäjoki</t>
  </si>
  <si>
    <t>Seurat</t>
  </si>
  <si>
    <t>SMJ = Seinäjoen Maila-Jussit  (1932),  kasvattajaseura</t>
  </si>
  <si>
    <t>PeTo-Jussit = PeTo-Jussit, Seinäjoki  (2004)</t>
  </si>
  <si>
    <t>9.</t>
  </si>
  <si>
    <t>11.</t>
  </si>
  <si>
    <t>Pirkat</t>
  </si>
  <si>
    <t>ykköspesis</t>
  </si>
  <si>
    <t>Pirkat = Ruoveden Pirkat  (1940)</t>
  </si>
  <si>
    <t>10.</t>
  </si>
  <si>
    <t>Räpsä*</t>
  </si>
  <si>
    <t>Räpsä* = Mansen Räpsä</t>
  </si>
  <si>
    <t>YPJ</t>
  </si>
  <si>
    <t>YPJ = Ylihärmän Pesis-Junkkarit  (1996)</t>
  </si>
  <si>
    <t>SMJ  2</t>
  </si>
  <si>
    <t>Mailattaret</t>
  </si>
  <si>
    <t>Mailattaret = Mailattaret, Vaasa  (2015)</t>
  </si>
  <si>
    <t>Räpsä = Hämeenkyrön Räpsä  (1981)</t>
  </si>
  <si>
    <t>NJ</t>
  </si>
  <si>
    <t>NJ = Nurmon Jymy  (1925)</t>
  </si>
  <si>
    <t xml:space="preserve">Lyöty </t>
  </si>
  <si>
    <t xml:space="preserve">Tuotu </t>
  </si>
  <si>
    <t>L+T</t>
  </si>
  <si>
    <t>Espoo</t>
  </si>
  <si>
    <t>Espoo = Espoon Pesis  (1996)</t>
  </si>
  <si>
    <t>YKKÖSPESIS</t>
  </si>
  <si>
    <t xml:space="preserve">    Runkosarja TOP-10</t>
  </si>
  <si>
    <t>Jatkosarjat</t>
  </si>
  <si>
    <t>SUOMENSARJA</t>
  </si>
  <si>
    <t>YHTEENSÄ</t>
  </si>
  <si>
    <t>KAIKKI OTTELUT</t>
  </si>
  <si>
    <t>ka/l+t</t>
  </si>
  <si>
    <t>ka/kl</t>
  </si>
  <si>
    <t>8.</t>
  </si>
  <si>
    <t>12.</t>
  </si>
  <si>
    <t>7.</t>
  </si>
  <si>
    <t>6.</t>
  </si>
  <si>
    <t>3.</t>
  </si>
  <si>
    <t>Runkosarja TOP-10</t>
  </si>
  <si>
    <t>Jana</t>
  </si>
  <si>
    <t>Jana = Janakkalan Jana  (1929)</t>
  </si>
  <si>
    <t>Mailattaret  (2015)</t>
  </si>
  <si>
    <t>PeTo-Jussit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</si>
</sst>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4" borderId="11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3"/>
  <sheetViews>
    <sheetView tabSelected="1" zoomScale="97" zoomScaleNormal="97" workbookViewId="0"/>
  </sheetViews>
  <sheetFormatPr defaultRowHeight="15" customHeight="1" x14ac:dyDescent="0.25"/>
  <cols>
    <col min="1" max="1" width="0.7109375" style="24" customWidth="1"/>
    <col min="2" max="2" width="6.7109375" style="60" customWidth="1"/>
    <col min="3" max="3" width="6" style="61" customWidth="1"/>
    <col min="4" max="4" width="14.710937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8" customWidth="1"/>
    <col min="16" max="19" width="5.7109375" style="38" customWidth="1"/>
    <col min="20" max="20" width="0.7109375" style="38" customWidth="1"/>
    <col min="21" max="36" width="5.7109375" style="61" customWidth="1"/>
    <col min="37" max="37" width="37.28515625" style="7" customWidth="1"/>
    <col min="38" max="38" width="6.7109375" style="24" customWidth="1"/>
    <col min="39" max="16384" width="9.140625" style="24"/>
  </cols>
  <sheetData>
    <row r="1" spans="1:43" s="8" customFormat="1" ht="15" customHeight="1" x14ac:dyDescent="0.25">
      <c r="A1" s="1"/>
      <c r="B1" s="2" t="s">
        <v>37</v>
      </c>
      <c r="C1" s="2"/>
      <c r="D1" s="3"/>
      <c r="E1" s="4" t="s">
        <v>51</v>
      </c>
      <c r="F1" s="5"/>
      <c r="G1" s="5"/>
      <c r="H1" s="2"/>
      <c r="I1" s="3"/>
      <c r="J1" s="5"/>
      <c r="K1" s="5"/>
      <c r="L1" s="5"/>
      <c r="M1" s="3"/>
      <c r="N1" s="6"/>
      <c r="O1" s="2"/>
      <c r="P1" s="2"/>
      <c r="Q1" s="2"/>
      <c r="R1" s="2"/>
      <c r="S1" s="2"/>
      <c r="T1" s="2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  <c r="AQ1" s="7"/>
    </row>
    <row r="2" spans="1:43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22"/>
      <c r="AM2" s="7"/>
      <c r="AN2" s="7"/>
      <c r="AO2" s="7"/>
      <c r="AP2" s="7"/>
      <c r="AQ2" s="7"/>
    </row>
    <row r="3" spans="1:43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73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22"/>
      <c r="AM3" s="7"/>
      <c r="AN3" s="7"/>
      <c r="AO3" s="7"/>
      <c r="AP3" s="7"/>
      <c r="AQ3" s="7"/>
    </row>
    <row r="4" spans="1:43" ht="15" customHeight="1" x14ac:dyDescent="0.25">
      <c r="A4" s="1"/>
      <c r="B4" s="25">
        <v>2007</v>
      </c>
      <c r="C4" s="25" t="s">
        <v>42</v>
      </c>
      <c r="D4" s="26" t="s">
        <v>38</v>
      </c>
      <c r="E4" s="25"/>
      <c r="F4" s="27" t="s">
        <v>39</v>
      </c>
      <c r="G4" s="25"/>
      <c r="H4" s="25"/>
      <c r="I4" s="25"/>
      <c r="J4" s="25"/>
      <c r="K4" s="25"/>
      <c r="L4" s="25"/>
      <c r="M4" s="25"/>
      <c r="N4" s="28"/>
      <c r="O4" s="23"/>
      <c r="P4" s="17"/>
      <c r="Q4" s="17"/>
      <c r="R4" s="17"/>
      <c r="S4" s="17"/>
      <c r="U4" s="29"/>
      <c r="V4" s="29"/>
      <c r="W4" s="29"/>
      <c r="X4" s="29"/>
      <c r="Y4" s="29"/>
      <c r="Z4" s="30"/>
      <c r="AA4" s="30"/>
      <c r="AB4" s="30"/>
      <c r="AC4" s="30"/>
      <c r="AD4" s="30"/>
      <c r="AE4" s="29"/>
      <c r="AF4" s="29"/>
      <c r="AG4" s="29"/>
      <c r="AH4" s="29"/>
      <c r="AI4" s="29"/>
      <c r="AJ4" s="29"/>
      <c r="AK4" s="22"/>
      <c r="AL4" s="22"/>
      <c r="AM4" s="7"/>
      <c r="AN4" s="7"/>
      <c r="AO4" s="7"/>
      <c r="AP4" s="7"/>
      <c r="AQ4" s="7"/>
    </row>
    <row r="5" spans="1:43" ht="15" customHeight="1" x14ac:dyDescent="0.2">
      <c r="A5" s="1"/>
      <c r="B5" s="29">
        <v>2008</v>
      </c>
      <c r="C5" s="29" t="s">
        <v>40</v>
      </c>
      <c r="D5" s="31" t="s">
        <v>41</v>
      </c>
      <c r="E5" s="29">
        <v>17</v>
      </c>
      <c r="F5" s="29">
        <v>1</v>
      </c>
      <c r="G5" s="29">
        <v>1</v>
      </c>
      <c r="H5" s="29">
        <v>17</v>
      </c>
      <c r="I5" s="29">
        <v>31</v>
      </c>
      <c r="J5" s="29">
        <v>26</v>
      </c>
      <c r="K5" s="29">
        <v>2</v>
      </c>
      <c r="L5" s="29">
        <v>1</v>
      </c>
      <c r="M5" s="29">
        <v>2</v>
      </c>
      <c r="N5" s="32">
        <v>0.59599999999999997</v>
      </c>
      <c r="O5" s="23">
        <v>52</v>
      </c>
      <c r="P5" s="17"/>
      <c r="Q5" s="17"/>
      <c r="R5" s="17"/>
      <c r="S5" s="17"/>
      <c r="T5" s="23"/>
      <c r="U5" s="29">
        <v>10</v>
      </c>
      <c r="V5" s="29">
        <v>0</v>
      </c>
      <c r="W5" s="29">
        <v>0</v>
      </c>
      <c r="X5" s="29">
        <v>0</v>
      </c>
      <c r="Y5" s="29">
        <v>13</v>
      </c>
      <c r="Z5" s="30"/>
      <c r="AA5" s="30"/>
      <c r="AB5" s="30"/>
      <c r="AC5" s="30"/>
      <c r="AD5" s="30"/>
      <c r="AE5" s="29"/>
      <c r="AF5" s="29"/>
      <c r="AG5" s="29"/>
      <c r="AH5" s="29"/>
      <c r="AI5" s="29"/>
      <c r="AJ5" s="29"/>
      <c r="AK5" s="22"/>
      <c r="AL5" s="22"/>
      <c r="AM5" s="7"/>
      <c r="AN5" s="7"/>
      <c r="AO5" s="7"/>
      <c r="AP5" s="7"/>
      <c r="AQ5" s="7"/>
    </row>
    <row r="6" spans="1:43" ht="15" customHeight="1" x14ac:dyDescent="0.2">
      <c r="A6" s="1"/>
      <c r="B6" s="29">
        <v>2009</v>
      </c>
      <c r="C6" s="29" t="s">
        <v>40</v>
      </c>
      <c r="D6" s="31" t="s">
        <v>41</v>
      </c>
      <c r="E6" s="29">
        <v>24</v>
      </c>
      <c r="F6" s="29">
        <v>0</v>
      </c>
      <c r="G6" s="29">
        <v>1</v>
      </c>
      <c r="H6" s="29">
        <v>8</v>
      </c>
      <c r="I6" s="29">
        <v>27</v>
      </c>
      <c r="J6" s="29">
        <v>25</v>
      </c>
      <c r="K6" s="29">
        <v>0</v>
      </c>
      <c r="L6" s="29">
        <v>1</v>
      </c>
      <c r="M6" s="29">
        <v>1</v>
      </c>
      <c r="N6" s="32">
        <v>0.38569999999999999</v>
      </c>
      <c r="O6" s="23">
        <v>70</v>
      </c>
      <c r="P6" s="17"/>
      <c r="Q6" s="17"/>
      <c r="R6" s="17"/>
      <c r="S6" s="17"/>
      <c r="T6" s="23"/>
      <c r="U6" s="29">
        <v>7</v>
      </c>
      <c r="V6" s="29">
        <v>0</v>
      </c>
      <c r="W6" s="29">
        <v>1</v>
      </c>
      <c r="X6" s="29">
        <v>3</v>
      </c>
      <c r="Y6" s="29">
        <v>11</v>
      </c>
      <c r="Z6" s="30"/>
      <c r="AA6" s="30"/>
      <c r="AB6" s="30"/>
      <c r="AC6" s="30"/>
      <c r="AD6" s="30"/>
      <c r="AE6" s="29"/>
      <c r="AF6" s="29"/>
      <c r="AG6" s="29"/>
      <c r="AH6" s="29"/>
      <c r="AI6" s="29"/>
      <c r="AJ6" s="29"/>
      <c r="AK6" s="22"/>
      <c r="AL6" s="22"/>
      <c r="AM6" s="7"/>
      <c r="AN6" s="7"/>
      <c r="AO6" s="7"/>
      <c r="AP6" s="7"/>
      <c r="AQ6" s="7"/>
    </row>
    <row r="7" spans="1:43" ht="15" customHeight="1" x14ac:dyDescent="0.2">
      <c r="A7" s="1"/>
      <c r="B7" s="29">
        <v>2010</v>
      </c>
      <c r="C7" s="29" t="s">
        <v>42</v>
      </c>
      <c r="D7" s="31" t="s">
        <v>41</v>
      </c>
      <c r="E7" s="29">
        <v>13</v>
      </c>
      <c r="F7" s="29">
        <v>0</v>
      </c>
      <c r="G7" s="29">
        <v>1</v>
      </c>
      <c r="H7" s="29">
        <v>11</v>
      </c>
      <c r="I7" s="29">
        <v>24</v>
      </c>
      <c r="J7" s="29">
        <v>17</v>
      </c>
      <c r="K7" s="29">
        <v>2</v>
      </c>
      <c r="L7" s="29">
        <v>4</v>
      </c>
      <c r="M7" s="29">
        <v>1</v>
      </c>
      <c r="N7" s="32">
        <v>0.63149999999999995</v>
      </c>
      <c r="O7" s="23">
        <v>38</v>
      </c>
      <c r="P7" s="17"/>
      <c r="Q7" s="17"/>
      <c r="R7" s="17"/>
      <c r="S7" s="17"/>
      <c r="T7" s="23"/>
      <c r="U7" s="29">
        <v>2</v>
      </c>
      <c r="V7" s="29">
        <v>0</v>
      </c>
      <c r="W7" s="29">
        <v>0</v>
      </c>
      <c r="X7" s="29">
        <v>1</v>
      </c>
      <c r="Y7" s="29">
        <v>6</v>
      </c>
      <c r="Z7" s="30"/>
      <c r="AA7" s="30"/>
      <c r="AB7" s="30"/>
      <c r="AC7" s="30"/>
      <c r="AD7" s="30"/>
      <c r="AE7" s="29"/>
      <c r="AF7" s="29"/>
      <c r="AG7" s="29"/>
      <c r="AH7" s="29"/>
      <c r="AI7" s="29"/>
      <c r="AJ7" s="29"/>
      <c r="AK7" s="22"/>
      <c r="AL7" s="22"/>
      <c r="AM7" s="7"/>
      <c r="AN7" s="7"/>
      <c r="AO7" s="7"/>
      <c r="AP7" s="7"/>
      <c r="AQ7" s="7"/>
    </row>
    <row r="8" spans="1:43" ht="15" customHeight="1" x14ac:dyDescent="0.2">
      <c r="A8" s="1"/>
      <c r="B8" s="29">
        <v>2011</v>
      </c>
      <c r="C8" s="29" t="s">
        <v>55</v>
      </c>
      <c r="D8" s="31" t="s">
        <v>41</v>
      </c>
      <c r="E8" s="29">
        <v>22</v>
      </c>
      <c r="F8" s="29">
        <v>0</v>
      </c>
      <c r="G8" s="29">
        <v>3</v>
      </c>
      <c r="H8" s="29">
        <v>8</v>
      </c>
      <c r="I8" s="29">
        <v>61</v>
      </c>
      <c r="J8" s="29">
        <v>17</v>
      </c>
      <c r="K8" s="29">
        <v>29</v>
      </c>
      <c r="L8" s="29">
        <v>12</v>
      </c>
      <c r="M8" s="29">
        <v>3</v>
      </c>
      <c r="N8" s="32">
        <v>0.5</v>
      </c>
      <c r="O8" s="23">
        <v>122</v>
      </c>
      <c r="P8" s="17"/>
      <c r="Q8" s="17"/>
      <c r="R8" s="17"/>
      <c r="S8" s="17"/>
      <c r="T8" s="23"/>
      <c r="U8" s="29"/>
      <c r="V8" s="29"/>
      <c r="W8" s="29"/>
      <c r="X8" s="29"/>
      <c r="Y8" s="29"/>
      <c r="Z8" s="30"/>
      <c r="AA8" s="30"/>
      <c r="AB8" s="30"/>
      <c r="AC8" s="30"/>
      <c r="AD8" s="30"/>
      <c r="AE8" s="29"/>
      <c r="AF8" s="29"/>
      <c r="AG8" s="29"/>
      <c r="AH8" s="29"/>
      <c r="AI8" s="29"/>
      <c r="AJ8" s="29"/>
      <c r="AK8" s="22"/>
      <c r="AL8" s="22"/>
      <c r="AM8" s="7"/>
      <c r="AN8" s="7"/>
      <c r="AO8" s="7"/>
      <c r="AP8" s="7"/>
      <c r="AQ8" s="7"/>
    </row>
    <row r="9" spans="1:43" ht="15" customHeight="1" x14ac:dyDescent="0.25">
      <c r="A9" s="1"/>
      <c r="B9" s="29">
        <v>2012</v>
      </c>
      <c r="C9" s="29" t="s">
        <v>56</v>
      </c>
      <c r="D9" s="31" t="s">
        <v>41</v>
      </c>
      <c r="E9" s="29">
        <v>22</v>
      </c>
      <c r="F9" s="29">
        <v>1</v>
      </c>
      <c r="G9" s="29">
        <v>6</v>
      </c>
      <c r="H9" s="29">
        <v>11</v>
      </c>
      <c r="I9" s="29">
        <v>66</v>
      </c>
      <c r="J9" s="29">
        <v>16</v>
      </c>
      <c r="K9" s="29">
        <v>27</v>
      </c>
      <c r="L9" s="29">
        <v>16</v>
      </c>
      <c r="M9" s="29">
        <v>7</v>
      </c>
      <c r="N9" s="32">
        <v>0.51200000000000001</v>
      </c>
      <c r="O9" s="23">
        <v>129</v>
      </c>
      <c r="P9" s="17"/>
      <c r="Q9" s="17"/>
      <c r="R9" s="17"/>
      <c r="S9" s="17"/>
      <c r="U9" s="29"/>
      <c r="V9" s="29"/>
      <c r="W9" s="29"/>
      <c r="X9" s="29"/>
      <c r="Y9" s="29"/>
      <c r="Z9" s="30"/>
      <c r="AA9" s="30"/>
      <c r="AB9" s="30"/>
      <c r="AC9" s="30"/>
      <c r="AD9" s="30"/>
      <c r="AE9" s="29"/>
      <c r="AF9" s="29"/>
      <c r="AG9" s="29"/>
      <c r="AH9" s="29"/>
      <c r="AI9" s="29"/>
      <c r="AJ9" s="29"/>
      <c r="AK9" s="22"/>
      <c r="AL9" s="22"/>
      <c r="AM9" s="7"/>
      <c r="AN9" s="7"/>
      <c r="AO9" s="7"/>
      <c r="AP9" s="7"/>
      <c r="AQ9" s="7"/>
    </row>
    <row r="10" spans="1:43" ht="15" customHeight="1" x14ac:dyDescent="0.2">
      <c r="A10" s="1"/>
      <c r="B10" s="62">
        <v>2013</v>
      </c>
      <c r="C10" s="62" t="s">
        <v>84</v>
      </c>
      <c r="D10" s="63" t="s">
        <v>57</v>
      </c>
      <c r="E10" s="62"/>
      <c r="F10" s="64" t="s">
        <v>58</v>
      </c>
      <c r="G10" s="65"/>
      <c r="H10" s="66"/>
      <c r="I10" s="62"/>
      <c r="J10" s="62"/>
      <c r="K10" s="62"/>
      <c r="L10" s="62"/>
      <c r="M10" s="62"/>
      <c r="N10" s="67"/>
      <c r="O10" s="23"/>
      <c r="P10" s="17"/>
      <c r="Q10" s="17"/>
      <c r="R10" s="17"/>
      <c r="S10" s="17"/>
      <c r="T10" s="23"/>
      <c r="U10" s="29"/>
      <c r="V10" s="29"/>
      <c r="W10" s="29"/>
      <c r="X10" s="29"/>
      <c r="Y10" s="29"/>
      <c r="Z10" s="30"/>
      <c r="AA10" s="30"/>
      <c r="AB10" s="30"/>
      <c r="AC10" s="30"/>
      <c r="AD10" s="30"/>
      <c r="AE10" s="29"/>
      <c r="AF10" s="29"/>
      <c r="AG10" s="29"/>
      <c r="AH10" s="29"/>
      <c r="AI10" s="29"/>
      <c r="AJ10" s="29"/>
      <c r="AK10" s="22"/>
      <c r="AL10" s="22"/>
      <c r="AM10" s="7"/>
      <c r="AN10" s="7"/>
      <c r="AO10" s="7"/>
      <c r="AP10" s="7"/>
      <c r="AQ10" s="7"/>
    </row>
    <row r="11" spans="1:43" ht="15" customHeight="1" x14ac:dyDescent="0.2">
      <c r="A11" s="1"/>
      <c r="B11" s="29">
        <v>2013</v>
      </c>
      <c r="C11" s="29" t="s">
        <v>60</v>
      </c>
      <c r="D11" s="31" t="s">
        <v>61</v>
      </c>
      <c r="E11" s="29">
        <v>1</v>
      </c>
      <c r="F11" s="29">
        <v>0</v>
      </c>
      <c r="G11" s="29">
        <v>0</v>
      </c>
      <c r="H11" s="29">
        <v>1</v>
      </c>
      <c r="I11" s="29">
        <v>1</v>
      </c>
      <c r="J11" s="29">
        <v>0</v>
      </c>
      <c r="K11" s="29">
        <v>1</v>
      </c>
      <c r="L11" s="29">
        <v>0</v>
      </c>
      <c r="M11" s="29">
        <v>0</v>
      </c>
      <c r="N11" s="32">
        <v>0.25</v>
      </c>
      <c r="O11" s="23">
        <v>4</v>
      </c>
      <c r="P11" s="17"/>
      <c r="Q11" s="17"/>
      <c r="R11" s="17"/>
      <c r="S11" s="17"/>
      <c r="T11" s="23"/>
      <c r="U11" s="29"/>
      <c r="V11" s="29"/>
      <c r="W11" s="29"/>
      <c r="X11" s="29"/>
      <c r="Y11" s="29"/>
      <c r="Z11" s="30"/>
      <c r="AA11" s="30"/>
      <c r="AB11" s="30"/>
      <c r="AC11" s="30"/>
      <c r="AD11" s="30"/>
      <c r="AE11" s="29"/>
      <c r="AF11" s="29"/>
      <c r="AG11" s="29"/>
      <c r="AH11" s="29"/>
      <c r="AI11" s="29"/>
      <c r="AJ11" s="29"/>
      <c r="AK11" s="22"/>
      <c r="AL11" s="22"/>
      <c r="AM11" s="7"/>
      <c r="AN11" s="7"/>
      <c r="AO11" s="7"/>
      <c r="AP11" s="7"/>
      <c r="AQ11" s="7"/>
    </row>
    <row r="12" spans="1:43" ht="15" customHeight="1" x14ac:dyDescent="0.2">
      <c r="A12" s="1"/>
      <c r="B12" s="62">
        <v>2014</v>
      </c>
      <c r="C12" s="62" t="s">
        <v>60</v>
      </c>
      <c r="D12" s="63" t="s">
        <v>57</v>
      </c>
      <c r="E12" s="62"/>
      <c r="F12" s="64" t="s">
        <v>58</v>
      </c>
      <c r="G12" s="65"/>
      <c r="H12" s="66"/>
      <c r="I12" s="62"/>
      <c r="J12" s="62"/>
      <c r="K12" s="62"/>
      <c r="L12" s="62"/>
      <c r="M12" s="62"/>
      <c r="N12" s="67"/>
      <c r="O12" s="23"/>
      <c r="P12" s="17"/>
      <c r="Q12" s="17"/>
      <c r="R12" s="17"/>
      <c r="S12" s="17"/>
      <c r="T12" s="23"/>
      <c r="U12" s="29"/>
      <c r="V12" s="29"/>
      <c r="W12" s="29"/>
      <c r="X12" s="29"/>
      <c r="Y12" s="29"/>
      <c r="Z12" s="30"/>
      <c r="AA12" s="30"/>
      <c r="AB12" s="30"/>
      <c r="AC12" s="30"/>
      <c r="AD12" s="30"/>
      <c r="AE12" s="29"/>
      <c r="AF12" s="29"/>
      <c r="AG12" s="29"/>
      <c r="AH12" s="29"/>
      <c r="AI12" s="29"/>
      <c r="AJ12" s="29"/>
      <c r="AK12" s="22"/>
      <c r="AL12" s="22"/>
      <c r="AM12" s="7"/>
      <c r="AN12" s="7"/>
      <c r="AO12" s="7"/>
      <c r="AP12" s="7"/>
      <c r="AQ12" s="7"/>
    </row>
    <row r="13" spans="1:43" ht="15" customHeight="1" x14ac:dyDescent="0.2">
      <c r="A13" s="1"/>
      <c r="B13" s="25">
        <v>2015</v>
      </c>
      <c r="C13" s="25" t="s">
        <v>88</v>
      </c>
      <c r="D13" s="26" t="s">
        <v>65</v>
      </c>
      <c r="E13" s="25"/>
      <c r="F13" s="27" t="s">
        <v>39</v>
      </c>
      <c r="G13" s="25"/>
      <c r="H13" s="25"/>
      <c r="I13" s="25"/>
      <c r="J13" s="25"/>
      <c r="K13" s="25"/>
      <c r="L13" s="25"/>
      <c r="M13" s="25"/>
      <c r="N13" s="28"/>
      <c r="O13" s="23"/>
      <c r="P13" s="17"/>
      <c r="Q13" s="17"/>
      <c r="R13" s="17"/>
      <c r="S13" s="17"/>
      <c r="T13" s="23"/>
      <c r="U13" s="29"/>
      <c r="V13" s="29"/>
      <c r="W13" s="29"/>
      <c r="X13" s="29"/>
      <c r="Y13" s="29"/>
      <c r="Z13" s="30"/>
      <c r="AA13" s="30"/>
      <c r="AB13" s="30"/>
      <c r="AC13" s="30"/>
      <c r="AD13" s="30"/>
      <c r="AE13" s="29"/>
      <c r="AF13" s="29"/>
      <c r="AG13" s="29"/>
      <c r="AH13" s="29"/>
      <c r="AI13" s="29"/>
      <c r="AJ13" s="29"/>
      <c r="AK13" s="22"/>
      <c r="AL13" s="22"/>
      <c r="AM13" s="7"/>
      <c r="AN13" s="7"/>
      <c r="AO13" s="7"/>
      <c r="AP13" s="7"/>
      <c r="AQ13" s="7"/>
    </row>
    <row r="14" spans="1:43" ht="15" customHeight="1" x14ac:dyDescent="0.2">
      <c r="A14" s="1"/>
      <c r="B14" s="62">
        <v>2015</v>
      </c>
      <c r="C14" s="62" t="s">
        <v>85</v>
      </c>
      <c r="D14" s="63" t="s">
        <v>63</v>
      </c>
      <c r="E14" s="62"/>
      <c r="F14" s="64" t="s">
        <v>58</v>
      </c>
      <c r="G14" s="65"/>
      <c r="H14" s="66"/>
      <c r="I14" s="62"/>
      <c r="J14" s="62"/>
      <c r="K14" s="62"/>
      <c r="L14" s="62"/>
      <c r="M14" s="62"/>
      <c r="N14" s="67"/>
      <c r="O14" s="23"/>
      <c r="P14" s="17"/>
      <c r="Q14" s="17"/>
      <c r="R14" s="17"/>
      <c r="S14" s="17"/>
      <c r="T14" s="23"/>
      <c r="U14" s="29"/>
      <c r="V14" s="29"/>
      <c r="W14" s="29"/>
      <c r="X14" s="29"/>
      <c r="Y14" s="29"/>
      <c r="Z14" s="30"/>
      <c r="AA14" s="30"/>
      <c r="AB14" s="30"/>
      <c r="AC14" s="30"/>
      <c r="AD14" s="30"/>
      <c r="AE14" s="29"/>
      <c r="AF14" s="29"/>
      <c r="AG14" s="29"/>
      <c r="AH14" s="29"/>
      <c r="AI14" s="29"/>
      <c r="AJ14" s="29"/>
      <c r="AK14" s="22"/>
      <c r="AL14" s="22"/>
      <c r="AM14" s="7"/>
      <c r="AN14" s="7"/>
      <c r="AO14" s="7"/>
      <c r="AP14" s="7"/>
      <c r="AQ14" s="7"/>
    </row>
    <row r="15" spans="1:43" ht="15" customHeight="1" x14ac:dyDescent="0.2">
      <c r="A15" s="1"/>
      <c r="B15" s="62">
        <v>2016</v>
      </c>
      <c r="C15" s="62" t="s">
        <v>86</v>
      </c>
      <c r="D15" s="63" t="s">
        <v>66</v>
      </c>
      <c r="E15" s="62"/>
      <c r="F15" s="64" t="s">
        <v>58</v>
      </c>
      <c r="G15" s="65"/>
      <c r="H15" s="66"/>
      <c r="I15" s="62"/>
      <c r="J15" s="62"/>
      <c r="K15" s="62"/>
      <c r="L15" s="62"/>
      <c r="M15" s="62"/>
      <c r="N15" s="67"/>
      <c r="O15" s="23"/>
      <c r="P15" s="17"/>
      <c r="Q15" s="17"/>
      <c r="R15" s="17"/>
      <c r="S15" s="17"/>
      <c r="T15" s="23"/>
      <c r="U15" s="29"/>
      <c r="V15" s="29"/>
      <c r="W15" s="29"/>
      <c r="X15" s="29"/>
      <c r="Y15" s="29"/>
      <c r="Z15" s="30"/>
      <c r="AA15" s="30"/>
      <c r="AB15" s="30"/>
      <c r="AC15" s="30"/>
      <c r="AD15" s="30"/>
      <c r="AE15" s="29"/>
      <c r="AF15" s="29"/>
      <c r="AG15" s="29"/>
      <c r="AH15" s="29"/>
      <c r="AI15" s="29"/>
      <c r="AJ15" s="29"/>
      <c r="AK15" s="22"/>
      <c r="AL15" s="22"/>
      <c r="AM15" s="7"/>
      <c r="AN15" s="7"/>
      <c r="AO15" s="7"/>
      <c r="AP15" s="7"/>
      <c r="AQ15" s="7"/>
    </row>
    <row r="16" spans="1:43" ht="15" customHeight="1" x14ac:dyDescent="0.2">
      <c r="A16" s="1"/>
      <c r="B16" s="62">
        <v>2017</v>
      </c>
      <c r="C16" s="62" t="s">
        <v>60</v>
      </c>
      <c r="D16" s="63" t="s">
        <v>69</v>
      </c>
      <c r="E16" s="62"/>
      <c r="F16" s="64" t="s">
        <v>58</v>
      </c>
      <c r="G16" s="65"/>
      <c r="H16" s="66"/>
      <c r="I16" s="62"/>
      <c r="J16" s="62"/>
      <c r="K16" s="62"/>
      <c r="L16" s="62"/>
      <c r="M16" s="62"/>
      <c r="N16" s="67"/>
      <c r="O16" s="23"/>
      <c r="P16" s="17"/>
      <c r="Q16" s="17"/>
      <c r="R16" s="17"/>
      <c r="S16" s="17"/>
      <c r="T16" s="23"/>
      <c r="U16" s="29"/>
      <c r="V16" s="29"/>
      <c r="W16" s="29"/>
      <c r="X16" s="29"/>
      <c r="Y16" s="29"/>
      <c r="Z16" s="30"/>
      <c r="AA16" s="30"/>
      <c r="AB16" s="30"/>
      <c r="AC16" s="30"/>
      <c r="AD16" s="30"/>
      <c r="AE16" s="29"/>
      <c r="AF16" s="29"/>
      <c r="AG16" s="29"/>
      <c r="AH16" s="29"/>
      <c r="AI16" s="29"/>
      <c r="AJ16" s="29"/>
      <c r="AK16" s="22"/>
      <c r="AL16" s="22"/>
      <c r="AM16" s="7"/>
      <c r="AN16" s="7"/>
      <c r="AO16" s="7"/>
      <c r="AP16" s="7"/>
      <c r="AQ16" s="7"/>
    </row>
    <row r="17" spans="1:43" ht="15" customHeight="1" x14ac:dyDescent="0.2">
      <c r="A17" s="1"/>
      <c r="B17" s="29"/>
      <c r="C17" s="29"/>
      <c r="D17" s="31"/>
      <c r="E17" s="29"/>
      <c r="F17" s="69"/>
      <c r="G17" s="29"/>
      <c r="H17" s="69"/>
      <c r="I17" s="29"/>
      <c r="J17" s="29"/>
      <c r="K17" s="29"/>
      <c r="L17" s="29"/>
      <c r="M17" s="29"/>
      <c r="N17" s="32"/>
      <c r="O17" s="23"/>
      <c r="P17" s="17"/>
      <c r="Q17" s="17"/>
      <c r="R17" s="17"/>
      <c r="S17" s="17"/>
      <c r="T17" s="23"/>
      <c r="U17" s="29"/>
      <c r="V17" s="29"/>
      <c r="W17" s="29"/>
      <c r="X17" s="29"/>
      <c r="Y17" s="29"/>
      <c r="Z17" s="30"/>
      <c r="AA17" s="30"/>
      <c r="AB17" s="30"/>
      <c r="AC17" s="30"/>
      <c r="AD17" s="30"/>
      <c r="AE17" s="29"/>
      <c r="AF17" s="29"/>
      <c r="AG17" s="29"/>
      <c r="AH17" s="29"/>
      <c r="AI17" s="29"/>
      <c r="AJ17" s="29"/>
      <c r="AK17" s="22"/>
      <c r="AL17" s="22"/>
      <c r="AM17" s="7"/>
      <c r="AN17" s="7"/>
      <c r="AO17" s="7"/>
      <c r="AP17" s="7"/>
      <c r="AQ17" s="7"/>
    </row>
    <row r="18" spans="1:43" ht="15" customHeight="1" x14ac:dyDescent="0.2">
      <c r="A18" s="1"/>
      <c r="B18" s="62">
        <v>2019</v>
      </c>
      <c r="C18" s="62" t="s">
        <v>86</v>
      </c>
      <c r="D18" s="63" t="s">
        <v>74</v>
      </c>
      <c r="E18" s="62"/>
      <c r="F18" s="64" t="s">
        <v>58</v>
      </c>
      <c r="G18" s="65"/>
      <c r="H18" s="66"/>
      <c r="I18" s="62"/>
      <c r="J18" s="62"/>
      <c r="K18" s="62"/>
      <c r="L18" s="62"/>
      <c r="M18" s="62"/>
      <c r="N18" s="67"/>
      <c r="O18" s="23"/>
      <c r="P18" s="17"/>
      <c r="Q18" s="17"/>
      <c r="R18" s="17"/>
      <c r="S18" s="17"/>
      <c r="T18" s="23"/>
      <c r="U18" s="29"/>
      <c r="V18" s="29"/>
      <c r="W18" s="29"/>
      <c r="X18" s="29"/>
      <c r="Y18" s="29"/>
      <c r="Z18" s="30"/>
      <c r="AA18" s="30"/>
      <c r="AB18" s="30"/>
      <c r="AC18" s="30"/>
      <c r="AD18" s="30"/>
      <c r="AE18" s="29"/>
      <c r="AF18" s="29"/>
      <c r="AG18" s="29"/>
      <c r="AH18" s="29"/>
      <c r="AI18" s="29"/>
      <c r="AJ18" s="29"/>
      <c r="AK18" s="22"/>
      <c r="AL18" s="22"/>
      <c r="AM18" s="7"/>
      <c r="AN18" s="7"/>
      <c r="AO18" s="7"/>
      <c r="AP18" s="7"/>
      <c r="AQ18" s="7"/>
    </row>
    <row r="19" spans="1:43" ht="15" customHeight="1" x14ac:dyDescent="0.2">
      <c r="A19" s="1"/>
      <c r="B19" s="62">
        <v>2020</v>
      </c>
      <c r="C19" s="62" t="s">
        <v>87</v>
      </c>
      <c r="D19" s="63" t="s">
        <v>74</v>
      </c>
      <c r="E19" s="62"/>
      <c r="F19" s="64" t="s">
        <v>58</v>
      </c>
      <c r="G19" s="65"/>
      <c r="H19" s="66"/>
      <c r="I19" s="62"/>
      <c r="J19" s="62"/>
      <c r="K19" s="62"/>
      <c r="L19" s="62"/>
      <c r="M19" s="62"/>
      <c r="N19" s="67"/>
      <c r="O19" s="23"/>
      <c r="P19" s="17"/>
      <c r="Q19" s="17"/>
      <c r="R19" s="17"/>
      <c r="S19" s="17"/>
      <c r="T19" s="23"/>
      <c r="U19" s="29"/>
      <c r="V19" s="29"/>
      <c r="W19" s="29"/>
      <c r="X19" s="29"/>
      <c r="Y19" s="29"/>
      <c r="Z19" s="30"/>
      <c r="AA19" s="30"/>
      <c r="AB19" s="30"/>
      <c r="AC19" s="30"/>
      <c r="AD19" s="30"/>
      <c r="AE19" s="29"/>
      <c r="AF19" s="29"/>
      <c r="AG19" s="29"/>
      <c r="AH19" s="29"/>
      <c r="AI19" s="29"/>
      <c r="AJ19" s="29"/>
      <c r="AK19" s="22"/>
      <c r="AL19" s="22"/>
      <c r="AM19" s="7"/>
      <c r="AN19" s="7"/>
      <c r="AO19" s="7"/>
      <c r="AP19" s="7"/>
      <c r="AQ19" s="7"/>
    </row>
    <row r="20" spans="1:43" ht="15" customHeight="1" x14ac:dyDescent="0.2">
      <c r="A20" s="1"/>
      <c r="B20" s="62">
        <v>2021</v>
      </c>
      <c r="C20" s="62" t="s">
        <v>86</v>
      </c>
      <c r="D20" s="63" t="s">
        <v>74</v>
      </c>
      <c r="E20" s="62"/>
      <c r="F20" s="64" t="s">
        <v>58</v>
      </c>
      <c r="G20" s="65"/>
      <c r="H20" s="66"/>
      <c r="I20" s="62"/>
      <c r="J20" s="62"/>
      <c r="K20" s="62"/>
      <c r="L20" s="62"/>
      <c r="M20" s="62"/>
      <c r="N20" s="67"/>
      <c r="O20" s="23"/>
      <c r="P20" s="17"/>
      <c r="Q20" s="17"/>
      <c r="R20" s="17"/>
      <c r="S20" s="17"/>
      <c r="T20" s="23"/>
      <c r="U20" s="29"/>
      <c r="V20" s="29"/>
      <c r="W20" s="29"/>
      <c r="X20" s="29"/>
      <c r="Y20" s="29"/>
      <c r="Z20" s="30"/>
      <c r="AA20" s="30"/>
      <c r="AB20" s="30"/>
      <c r="AC20" s="30"/>
      <c r="AD20" s="30"/>
      <c r="AE20" s="29"/>
      <c r="AF20" s="29"/>
      <c r="AG20" s="29"/>
      <c r="AH20" s="29"/>
      <c r="AI20" s="29"/>
      <c r="AJ20" s="29"/>
      <c r="AK20" s="22"/>
      <c r="AL20" s="22"/>
      <c r="AM20" s="7"/>
      <c r="AN20" s="7"/>
      <c r="AO20" s="7"/>
      <c r="AP20" s="7"/>
      <c r="AQ20" s="7"/>
    </row>
    <row r="21" spans="1:43" ht="15" customHeight="1" x14ac:dyDescent="0.2">
      <c r="A21" s="1"/>
      <c r="B21" s="62">
        <v>2022</v>
      </c>
      <c r="C21" s="62" t="s">
        <v>84</v>
      </c>
      <c r="D21" s="63" t="s">
        <v>90</v>
      </c>
      <c r="E21" s="62"/>
      <c r="F21" s="64" t="s">
        <v>58</v>
      </c>
      <c r="G21" s="65"/>
      <c r="H21" s="66"/>
      <c r="I21" s="62"/>
      <c r="J21" s="62"/>
      <c r="K21" s="62"/>
      <c r="L21" s="62"/>
      <c r="M21" s="62"/>
      <c r="N21" s="67"/>
      <c r="O21" s="23"/>
      <c r="P21" s="17"/>
      <c r="Q21" s="17"/>
      <c r="R21" s="17"/>
      <c r="S21" s="17"/>
      <c r="T21" s="23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29"/>
      <c r="AF21" s="29"/>
      <c r="AG21" s="29"/>
      <c r="AH21" s="29"/>
      <c r="AI21" s="29"/>
      <c r="AJ21" s="29"/>
      <c r="AK21" s="22"/>
      <c r="AL21" s="22"/>
      <c r="AM21" s="7"/>
      <c r="AN21" s="7"/>
      <c r="AO21" s="7"/>
      <c r="AP21" s="7"/>
      <c r="AQ21" s="7"/>
    </row>
    <row r="22" spans="1:43" ht="15" customHeight="1" x14ac:dyDescent="0.2">
      <c r="A22" s="1"/>
      <c r="B22" s="62">
        <v>2023</v>
      </c>
      <c r="C22" s="62" t="s">
        <v>88</v>
      </c>
      <c r="D22" s="63" t="s">
        <v>90</v>
      </c>
      <c r="E22" s="62"/>
      <c r="F22" s="64" t="s">
        <v>58</v>
      </c>
      <c r="G22" s="65"/>
      <c r="H22" s="66"/>
      <c r="I22" s="62"/>
      <c r="J22" s="62"/>
      <c r="K22" s="62"/>
      <c r="L22" s="62"/>
      <c r="M22" s="62"/>
      <c r="N22" s="67"/>
      <c r="O22" s="23"/>
      <c r="P22" s="17"/>
      <c r="Q22" s="17"/>
      <c r="R22" s="17"/>
      <c r="S22" s="17"/>
      <c r="T22" s="23"/>
      <c r="U22" s="29"/>
      <c r="V22" s="29"/>
      <c r="W22" s="29"/>
      <c r="X22" s="29"/>
      <c r="Y22" s="29"/>
      <c r="Z22" s="30"/>
      <c r="AA22" s="30"/>
      <c r="AB22" s="30"/>
      <c r="AC22" s="30"/>
      <c r="AD22" s="30"/>
      <c r="AE22" s="29"/>
      <c r="AF22" s="29"/>
      <c r="AG22" s="29"/>
      <c r="AH22" s="29"/>
      <c r="AI22" s="29"/>
      <c r="AJ22" s="29"/>
      <c r="AK22" s="22"/>
      <c r="AL22" s="22"/>
      <c r="AM22" s="7"/>
      <c r="AN22" s="7"/>
      <c r="AO22" s="7"/>
      <c r="AP22" s="7"/>
      <c r="AQ22" s="7"/>
    </row>
    <row r="23" spans="1:43" ht="15" customHeight="1" x14ac:dyDescent="0.2">
      <c r="A23" s="1"/>
      <c r="B23" s="15" t="s">
        <v>9</v>
      </c>
      <c r="C23" s="16"/>
      <c r="D23" s="14"/>
      <c r="E23" s="17">
        <f t="shared" ref="E23:M23" si="0">SUM(E4:E11)</f>
        <v>99</v>
      </c>
      <c r="F23" s="17">
        <f t="shared" si="0"/>
        <v>2</v>
      </c>
      <c r="G23" s="17">
        <f t="shared" si="0"/>
        <v>12</v>
      </c>
      <c r="H23" s="17">
        <f t="shared" si="0"/>
        <v>56</v>
      </c>
      <c r="I23" s="17">
        <f t="shared" si="0"/>
        <v>210</v>
      </c>
      <c r="J23" s="17">
        <f t="shared" si="0"/>
        <v>101</v>
      </c>
      <c r="K23" s="17">
        <f t="shared" si="0"/>
        <v>61</v>
      </c>
      <c r="L23" s="17">
        <f t="shared" si="0"/>
        <v>34</v>
      </c>
      <c r="M23" s="17">
        <f t="shared" si="0"/>
        <v>14</v>
      </c>
      <c r="N23" s="33">
        <f>PRODUCT(I23/O23)</f>
        <v>0.50602409638554213</v>
      </c>
      <c r="O23" s="23">
        <f>SUM(O5:O11)</f>
        <v>415</v>
      </c>
      <c r="P23" s="17"/>
      <c r="Q23" s="17"/>
      <c r="R23" s="17"/>
      <c r="S23" s="17"/>
      <c r="T23" s="23"/>
      <c r="U23" s="17">
        <f t="shared" ref="U23:AJ23" si="1">SUM(U4:U11)</f>
        <v>19</v>
      </c>
      <c r="V23" s="17">
        <f t="shared" si="1"/>
        <v>0</v>
      </c>
      <c r="W23" s="17">
        <f t="shared" si="1"/>
        <v>1</v>
      </c>
      <c r="X23" s="17">
        <f t="shared" si="1"/>
        <v>4</v>
      </c>
      <c r="Y23" s="17">
        <f t="shared" si="1"/>
        <v>30</v>
      </c>
      <c r="Z23" s="17">
        <f t="shared" si="1"/>
        <v>0</v>
      </c>
      <c r="AA23" s="17">
        <f t="shared" si="1"/>
        <v>0</v>
      </c>
      <c r="AB23" s="17">
        <f t="shared" si="1"/>
        <v>0</v>
      </c>
      <c r="AC23" s="17">
        <f t="shared" si="1"/>
        <v>0</v>
      </c>
      <c r="AD23" s="17">
        <f t="shared" si="1"/>
        <v>0</v>
      </c>
      <c r="AE23" s="17">
        <f t="shared" si="1"/>
        <v>0</v>
      </c>
      <c r="AF23" s="17">
        <f t="shared" si="1"/>
        <v>0</v>
      </c>
      <c r="AG23" s="17">
        <f t="shared" si="1"/>
        <v>0</v>
      </c>
      <c r="AH23" s="17">
        <f t="shared" si="1"/>
        <v>0</v>
      </c>
      <c r="AI23" s="17">
        <f t="shared" si="1"/>
        <v>0</v>
      </c>
      <c r="AJ23" s="17">
        <f t="shared" si="1"/>
        <v>0</v>
      </c>
      <c r="AK23" s="22"/>
      <c r="AL23" s="22"/>
      <c r="AM23" s="7"/>
      <c r="AN23" s="7"/>
      <c r="AO23" s="7"/>
      <c r="AP23" s="7"/>
      <c r="AQ23" s="7"/>
    </row>
    <row r="24" spans="1:43" ht="15" customHeight="1" x14ac:dyDescent="0.2">
      <c r="A24" s="1"/>
      <c r="B24" s="31" t="s">
        <v>2</v>
      </c>
      <c r="C24" s="34"/>
      <c r="D24" s="35">
        <f>SUM(F23:H23)+((I23-F23-G23)/3)+(E23/3)+(AE23*25)+(AF23*25)+(AG23*10)+(AH23*25)+(AI23*20)+(AJ23*15)</f>
        <v>168.33333333333331</v>
      </c>
      <c r="E24" s="1"/>
      <c r="F24" s="1"/>
      <c r="G24" s="1"/>
      <c r="H24" s="1"/>
      <c r="I24" s="1"/>
      <c r="J24" s="1"/>
      <c r="K24" s="1"/>
      <c r="L24" s="1"/>
      <c r="M24" s="1"/>
      <c r="N24" s="3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37"/>
      <c r="AJ24" s="1"/>
      <c r="AK24" s="22"/>
      <c r="AL24" s="22"/>
      <c r="AM24" s="7"/>
      <c r="AN24" s="7"/>
      <c r="AO24" s="7"/>
      <c r="AP24" s="7"/>
      <c r="AQ24" s="7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22"/>
      <c r="AM25" s="7"/>
      <c r="AN25" s="7"/>
      <c r="AO25" s="7"/>
      <c r="AP25" s="7"/>
      <c r="AQ25" s="7"/>
    </row>
    <row r="26" spans="1:43" ht="15" customHeight="1" x14ac:dyDescent="0.25">
      <c r="A26" s="1"/>
      <c r="B26" s="21" t="s">
        <v>16</v>
      </c>
      <c r="C26" s="39"/>
      <c r="D26" s="39"/>
      <c r="E26" s="17" t="s">
        <v>4</v>
      </c>
      <c r="F26" s="17" t="s">
        <v>13</v>
      </c>
      <c r="G26" s="14" t="s">
        <v>14</v>
      </c>
      <c r="H26" s="17" t="s">
        <v>15</v>
      </c>
      <c r="I26" s="17" t="s">
        <v>3</v>
      </c>
      <c r="J26" s="1"/>
      <c r="K26" s="17" t="s">
        <v>25</v>
      </c>
      <c r="L26" s="17" t="s">
        <v>26</v>
      </c>
      <c r="M26" s="17" t="s">
        <v>27</v>
      </c>
      <c r="N26" s="33" t="s">
        <v>35</v>
      </c>
      <c r="O26" s="23"/>
      <c r="P26" s="40" t="s">
        <v>32</v>
      </c>
      <c r="Q26" s="11"/>
      <c r="R26" s="11"/>
      <c r="S26" s="41"/>
      <c r="T26" s="41"/>
      <c r="U26" s="41"/>
      <c r="V26" s="41"/>
      <c r="W26" s="4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42"/>
      <c r="AK26" s="22"/>
      <c r="AL26" s="22"/>
      <c r="AM26" s="7"/>
      <c r="AN26" s="7"/>
      <c r="AO26" s="7"/>
      <c r="AP26" s="7"/>
      <c r="AQ26" s="7"/>
    </row>
    <row r="27" spans="1:43" ht="15" customHeight="1" x14ac:dyDescent="0.2">
      <c r="A27" s="1"/>
      <c r="B27" s="40" t="s">
        <v>17</v>
      </c>
      <c r="C27" s="11"/>
      <c r="D27" s="43"/>
      <c r="E27" s="29">
        <f>PRODUCT(E23)</f>
        <v>99</v>
      </c>
      <c r="F27" s="29">
        <f>PRODUCT(F23)</f>
        <v>2</v>
      </c>
      <c r="G27" s="29">
        <f>PRODUCT(G23)</f>
        <v>12</v>
      </c>
      <c r="H27" s="29">
        <f>PRODUCT(H23)</f>
        <v>56</v>
      </c>
      <c r="I27" s="29">
        <f>PRODUCT(I23)</f>
        <v>210</v>
      </c>
      <c r="J27" s="1"/>
      <c r="K27" s="44">
        <f>PRODUCT((F27+G27)/E27)</f>
        <v>0.14141414141414141</v>
      </c>
      <c r="L27" s="44">
        <f>PRODUCT(H27/E27)</f>
        <v>0.56565656565656564</v>
      </c>
      <c r="M27" s="44">
        <f>PRODUCT(I27/E27)</f>
        <v>2.1212121212121211</v>
      </c>
      <c r="N27" s="45">
        <f>PRODUCT(N23)</f>
        <v>0.50602409638554213</v>
      </c>
      <c r="O27" s="23">
        <f>PRODUCT(O23)</f>
        <v>415</v>
      </c>
      <c r="P27" s="70" t="s">
        <v>33</v>
      </c>
      <c r="Q27" s="71"/>
      <c r="R27" s="72" t="s">
        <v>43</v>
      </c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3" t="s">
        <v>36</v>
      </c>
      <c r="AE27" s="73"/>
      <c r="AF27" s="74" t="s">
        <v>44</v>
      </c>
      <c r="AG27" s="75"/>
      <c r="AH27" s="73"/>
      <c r="AI27" s="72"/>
      <c r="AJ27" s="75"/>
      <c r="AK27" s="22"/>
      <c r="AL27" s="22"/>
      <c r="AM27" s="7"/>
      <c r="AN27" s="7"/>
      <c r="AO27" s="7"/>
      <c r="AP27" s="7"/>
      <c r="AQ27" s="7"/>
    </row>
    <row r="28" spans="1:43" ht="15" customHeight="1" x14ac:dyDescent="0.2">
      <c r="A28" s="1"/>
      <c r="B28" s="46" t="s">
        <v>18</v>
      </c>
      <c r="C28" s="47"/>
      <c r="D28" s="48"/>
      <c r="E28" s="29">
        <f>SUM(U23)</f>
        <v>19</v>
      </c>
      <c r="F28" s="29">
        <f>SUM(V23)</f>
        <v>0</v>
      </c>
      <c r="G28" s="29">
        <f>SUM(W23)</f>
        <v>1</v>
      </c>
      <c r="H28" s="29">
        <f>SUM(X23)</f>
        <v>4</v>
      </c>
      <c r="I28" s="29">
        <f>SUM(Y23)</f>
        <v>30</v>
      </c>
      <c r="J28" s="1"/>
      <c r="K28" s="44">
        <f>PRODUCT((F28+G28)/E28)</f>
        <v>5.2631578947368418E-2</v>
      </c>
      <c r="L28" s="44">
        <f>PRODUCT(H28/E28)</f>
        <v>0.21052631578947367</v>
      </c>
      <c r="M28" s="44">
        <f>PRODUCT(I28/E28)</f>
        <v>1.5789473684210527</v>
      </c>
      <c r="N28" s="32">
        <v>0.45500000000000002</v>
      </c>
      <c r="O28" s="23">
        <v>66</v>
      </c>
      <c r="P28" s="76" t="s">
        <v>71</v>
      </c>
      <c r="Q28" s="77"/>
      <c r="R28" s="78" t="s">
        <v>45</v>
      </c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9" t="s">
        <v>46</v>
      </c>
      <c r="AE28" s="79"/>
      <c r="AF28" s="80" t="s">
        <v>47</v>
      </c>
      <c r="AG28" s="81"/>
      <c r="AH28" s="79"/>
      <c r="AI28" s="78"/>
      <c r="AJ28" s="81"/>
      <c r="AK28" s="22"/>
      <c r="AL28" s="22"/>
      <c r="AM28" s="7"/>
      <c r="AN28" s="7"/>
      <c r="AO28" s="7"/>
      <c r="AP28" s="7"/>
      <c r="AQ28" s="7"/>
    </row>
    <row r="29" spans="1:43" ht="15" customHeight="1" x14ac:dyDescent="0.2">
      <c r="A29" s="1"/>
      <c r="B29" s="49" t="s">
        <v>19</v>
      </c>
      <c r="C29" s="50"/>
      <c r="D29" s="51"/>
      <c r="E29" s="30"/>
      <c r="F29" s="30"/>
      <c r="G29" s="30"/>
      <c r="H29" s="30"/>
      <c r="I29" s="30"/>
      <c r="J29" s="1"/>
      <c r="K29" s="52"/>
      <c r="L29" s="52"/>
      <c r="M29" s="52"/>
      <c r="N29" s="53"/>
      <c r="O29" s="23">
        <v>0</v>
      </c>
      <c r="P29" s="76" t="s">
        <v>72</v>
      </c>
      <c r="Q29" s="77"/>
      <c r="R29" s="78" t="s">
        <v>48</v>
      </c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9" t="s">
        <v>49</v>
      </c>
      <c r="AE29" s="79"/>
      <c r="AF29" s="80" t="s">
        <v>50</v>
      </c>
      <c r="AG29" s="81"/>
      <c r="AH29" s="79"/>
      <c r="AI29" s="78"/>
      <c r="AJ29" s="81"/>
      <c r="AK29" s="22"/>
      <c r="AL29" s="22"/>
      <c r="AM29" s="7"/>
      <c r="AN29" s="7"/>
      <c r="AO29" s="7"/>
      <c r="AP29" s="7"/>
      <c r="AQ29" s="7"/>
    </row>
    <row r="30" spans="1:43" ht="15" customHeight="1" x14ac:dyDescent="0.2">
      <c r="A30" s="1"/>
      <c r="B30" s="54" t="s">
        <v>20</v>
      </c>
      <c r="C30" s="55"/>
      <c r="D30" s="56"/>
      <c r="E30" s="17">
        <f>SUM(E27:E29)</f>
        <v>118</v>
      </c>
      <c r="F30" s="17">
        <f>SUM(F27:F29)</f>
        <v>2</v>
      </c>
      <c r="G30" s="17">
        <f>SUM(G27:G29)</f>
        <v>13</v>
      </c>
      <c r="H30" s="17">
        <f>SUM(H27:H29)</f>
        <v>60</v>
      </c>
      <c r="I30" s="17">
        <f>SUM(I27:I29)</f>
        <v>240</v>
      </c>
      <c r="J30" s="1"/>
      <c r="K30" s="57">
        <f>PRODUCT((F30+G30)/E30)</f>
        <v>0.1271186440677966</v>
      </c>
      <c r="L30" s="57">
        <f>PRODUCT(H30/E30)</f>
        <v>0.50847457627118642</v>
      </c>
      <c r="M30" s="57">
        <f>PRODUCT(I30/E30)</f>
        <v>2.0338983050847457</v>
      </c>
      <c r="N30" s="33">
        <f>PRODUCT(I30/O30)</f>
        <v>0.49896049896049899</v>
      </c>
      <c r="O30" s="23">
        <f>SUM(O27:O29)</f>
        <v>481</v>
      </c>
      <c r="P30" s="82" t="s">
        <v>34</v>
      </c>
      <c r="Q30" s="83"/>
      <c r="R30" s="84" t="s">
        <v>45</v>
      </c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5" t="s">
        <v>46</v>
      </c>
      <c r="AE30" s="85"/>
      <c r="AF30" s="86" t="s">
        <v>47</v>
      </c>
      <c r="AG30" s="87"/>
      <c r="AH30" s="85"/>
      <c r="AI30" s="84"/>
      <c r="AJ30" s="87"/>
      <c r="AK30" s="22"/>
      <c r="AL30" s="22"/>
      <c r="AM30" s="7"/>
      <c r="AN30" s="7"/>
      <c r="AO30" s="7"/>
      <c r="AP30" s="7"/>
      <c r="AQ30" s="7"/>
    </row>
    <row r="31" spans="1:43" ht="11.25" customHeight="1" x14ac:dyDescent="0.25">
      <c r="A31" s="1"/>
      <c r="B31" s="37"/>
      <c r="C31" s="37"/>
      <c r="D31" s="37"/>
      <c r="E31" s="37"/>
      <c r="F31" s="37"/>
      <c r="G31" s="37"/>
      <c r="H31" s="37"/>
      <c r="I31" s="37"/>
      <c r="J31" s="1"/>
      <c r="K31" s="37"/>
      <c r="L31" s="37"/>
      <c r="M31" s="37"/>
      <c r="N31" s="36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8"/>
      <c r="AB31" s="1"/>
      <c r="AC31" s="1"/>
      <c r="AD31" s="1"/>
      <c r="AE31" s="1"/>
      <c r="AF31" s="1"/>
      <c r="AG31" s="1"/>
      <c r="AH31" s="1"/>
      <c r="AI31" s="1"/>
      <c r="AJ31" s="1"/>
      <c r="AK31" s="22"/>
      <c r="AL31" s="22"/>
      <c r="AM31" s="7"/>
      <c r="AN31" s="7"/>
      <c r="AO31" s="7"/>
      <c r="AP31" s="7"/>
      <c r="AQ31" s="7"/>
    </row>
    <row r="32" spans="1:43" s="8" customFormat="1" ht="15" customHeight="1" x14ac:dyDescent="0.25">
      <c r="A32" s="1"/>
      <c r="B32" s="1" t="s">
        <v>52</v>
      </c>
      <c r="C32" s="1"/>
      <c r="D32" s="1" t="s">
        <v>53</v>
      </c>
      <c r="E32" s="1"/>
      <c r="F32" s="1"/>
      <c r="G32" s="1"/>
      <c r="H32" s="1"/>
      <c r="I32" s="1"/>
      <c r="J32" s="1"/>
      <c r="K32" s="1"/>
      <c r="L32" s="1"/>
      <c r="M32" s="1" t="s">
        <v>64</v>
      </c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8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22"/>
      <c r="AM32" s="7"/>
      <c r="AN32" s="7"/>
      <c r="AO32" s="7"/>
      <c r="AP32" s="7"/>
      <c r="AQ32" s="7"/>
    </row>
    <row r="33" spans="1:43" ht="15" customHeight="1" x14ac:dyDescent="0.25">
      <c r="A33" s="1"/>
      <c r="B33" s="1"/>
      <c r="C33" s="1"/>
      <c r="D33" s="1" t="s">
        <v>93</v>
      </c>
      <c r="E33" s="1"/>
      <c r="F33" s="1"/>
      <c r="G33" s="1"/>
      <c r="H33" s="1"/>
      <c r="I33" s="1"/>
      <c r="J33" s="1"/>
      <c r="K33" s="1"/>
      <c r="L33" s="1"/>
      <c r="M33" s="1" t="s">
        <v>92</v>
      </c>
      <c r="N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7"/>
      <c r="AJ33" s="23"/>
      <c r="AL33" s="22"/>
      <c r="AM33" s="7"/>
      <c r="AN33" s="7"/>
      <c r="AO33" s="7"/>
      <c r="AP33" s="7"/>
      <c r="AQ33" s="7"/>
    </row>
    <row r="34" spans="1:43" ht="15" customHeight="1" x14ac:dyDescent="0.25">
      <c r="A34" s="1"/>
      <c r="B34" s="1"/>
      <c r="C34" s="1"/>
      <c r="D34" s="1" t="s">
        <v>59</v>
      </c>
      <c r="E34" s="1"/>
      <c r="F34" s="1"/>
      <c r="G34" s="1"/>
      <c r="H34" s="1"/>
      <c r="I34" s="1"/>
      <c r="J34" s="1"/>
      <c r="K34" s="1"/>
      <c r="L34" s="1"/>
      <c r="M34" s="68" t="s">
        <v>70</v>
      </c>
      <c r="N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7"/>
      <c r="AJ34" s="23"/>
      <c r="AL34" s="22"/>
      <c r="AM34" s="7"/>
      <c r="AN34" s="7"/>
      <c r="AO34" s="7"/>
      <c r="AP34" s="7"/>
      <c r="AQ34" s="7"/>
    </row>
    <row r="35" spans="1:43" ht="15" customHeight="1" x14ac:dyDescent="0.25">
      <c r="A35" s="1"/>
      <c r="B35" s="1"/>
      <c r="C35" s="1"/>
      <c r="D35" s="1" t="s">
        <v>68</v>
      </c>
      <c r="E35" s="1"/>
      <c r="F35" s="1"/>
      <c r="G35" s="1"/>
      <c r="H35" s="1"/>
      <c r="I35" s="1"/>
      <c r="J35" s="1"/>
      <c r="K35" s="1"/>
      <c r="L35" s="1"/>
      <c r="M35" s="1" t="s">
        <v>75</v>
      </c>
      <c r="N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7"/>
      <c r="AJ35" s="23"/>
      <c r="AL35" s="22"/>
      <c r="AM35" s="7"/>
      <c r="AN35" s="7"/>
      <c r="AO35" s="7"/>
      <c r="AP35" s="7"/>
      <c r="AQ35" s="7"/>
    </row>
    <row r="36" spans="1:43" ht="15" customHeight="1" x14ac:dyDescent="0.25">
      <c r="A36" s="1"/>
      <c r="B36" s="1"/>
      <c r="C36" s="1"/>
      <c r="D36" s="1" t="s">
        <v>62</v>
      </c>
      <c r="E36" s="1"/>
      <c r="F36" s="1"/>
      <c r="G36" s="1"/>
      <c r="H36" s="1"/>
      <c r="I36" s="1"/>
      <c r="J36" s="1"/>
      <c r="K36" s="1"/>
      <c r="L36" s="1"/>
      <c r="M36" s="1" t="s">
        <v>91</v>
      </c>
      <c r="N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7"/>
      <c r="AJ36" s="23"/>
      <c r="AL36" s="22"/>
      <c r="AM36" s="7"/>
      <c r="AN36" s="7"/>
      <c r="AO36" s="7"/>
      <c r="AP36" s="7"/>
      <c r="AQ36" s="7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7"/>
      <c r="AJ37" s="23"/>
      <c r="AL37" s="22"/>
      <c r="AM37" s="7"/>
      <c r="AN37" s="7"/>
      <c r="AO37" s="7"/>
      <c r="AP37" s="7"/>
      <c r="AQ37" s="7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7"/>
      <c r="AJ38" s="23"/>
      <c r="AL38" s="22"/>
      <c r="AM38" s="7"/>
      <c r="AN38" s="7"/>
      <c r="AO38" s="7"/>
      <c r="AP38" s="7"/>
      <c r="AQ38" s="7"/>
    </row>
    <row r="39" spans="1:43" ht="15" customHeight="1" x14ac:dyDescent="0.25">
      <c r="A39" s="1"/>
      <c r="B39" s="1"/>
      <c r="C39" s="1"/>
      <c r="D39" s="68"/>
      <c r="E39" s="1"/>
      <c r="F39" s="1"/>
      <c r="G39" s="1"/>
      <c r="H39" s="1"/>
      <c r="I39" s="1"/>
      <c r="J39" s="1"/>
      <c r="K39" s="1"/>
      <c r="L39" s="1"/>
      <c r="M39" s="1"/>
      <c r="N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7"/>
      <c r="AJ39" s="23"/>
      <c r="AL39" s="22"/>
      <c r="AM39" s="7"/>
      <c r="AN39" s="7"/>
      <c r="AO39" s="7"/>
      <c r="AP39" s="7"/>
      <c r="AQ39" s="7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7"/>
      <c r="AJ40" s="23"/>
      <c r="AL40" s="22"/>
      <c r="AM40" s="7"/>
      <c r="AN40" s="7"/>
      <c r="AO40" s="7"/>
      <c r="AP40" s="7"/>
      <c r="AQ40" s="7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7"/>
      <c r="AJ41" s="23"/>
      <c r="AL41" s="22"/>
      <c r="AM41" s="7"/>
      <c r="AN41" s="7"/>
      <c r="AO41" s="7"/>
      <c r="AP41" s="7"/>
      <c r="AQ41" s="7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7"/>
      <c r="AJ42" s="23"/>
      <c r="AL42" s="22"/>
      <c r="AM42" s="7"/>
      <c r="AN42" s="7"/>
      <c r="AO42" s="7"/>
      <c r="AP42" s="7"/>
      <c r="AQ42" s="7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7"/>
      <c r="AJ43" s="23"/>
      <c r="AL43" s="22"/>
      <c r="AM43" s="7"/>
      <c r="AN43" s="7"/>
      <c r="AO43" s="7"/>
      <c r="AP43" s="7"/>
      <c r="AQ43" s="7"/>
    </row>
    <row r="44" spans="1:43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38"/>
      <c r="P44" s="38"/>
      <c r="Q44" s="38"/>
      <c r="R44" s="38"/>
      <c r="S44" s="38"/>
      <c r="T44" s="38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7"/>
      <c r="AJ44" s="23"/>
      <c r="AK44" s="7"/>
      <c r="AL44" s="22"/>
      <c r="AM44" s="7"/>
      <c r="AN44" s="7"/>
      <c r="AO44" s="7"/>
      <c r="AP44" s="7"/>
      <c r="AQ44" s="7"/>
    </row>
    <row r="45" spans="1:43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38"/>
      <c r="P45" s="38"/>
      <c r="Q45" s="38"/>
      <c r="R45" s="38"/>
      <c r="S45" s="38"/>
      <c r="T45" s="38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7"/>
      <c r="AJ45" s="23"/>
      <c r="AK45" s="7"/>
      <c r="AL45" s="22"/>
      <c r="AM45" s="7"/>
      <c r="AN45" s="7"/>
      <c r="AO45" s="7"/>
      <c r="AP45" s="7"/>
      <c r="AQ45" s="7"/>
    </row>
    <row r="46" spans="1:43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38"/>
      <c r="P46" s="38"/>
      <c r="Q46" s="38"/>
      <c r="R46" s="38"/>
      <c r="S46" s="38"/>
      <c r="T46" s="38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7"/>
      <c r="AJ46" s="23"/>
      <c r="AK46" s="7"/>
      <c r="AL46" s="22"/>
      <c r="AM46" s="7"/>
      <c r="AN46" s="7"/>
      <c r="AO46" s="7"/>
      <c r="AP46" s="7"/>
      <c r="AQ46" s="7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7"/>
      <c r="AJ47" s="23"/>
      <c r="AL47" s="22"/>
      <c r="AM47" s="7"/>
      <c r="AN47" s="7"/>
      <c r="AO47" s="7"/>
      <c r="AP47" s="7"/>
      <c r="AQ47" s="7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7"/>
      <c r="AJ48" s="23"/>
      <c r="AL48" s="7"/>
      <c r="AM48" s="7"/>
      <c r="AN48" s="7"/>
      <c r="AO48" s="7"/>
      <c r="AP48" s="7"/>
      <c r="AQ48" s="7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7"/>
      <c r="AJ49" s="23"/>
      <c r="AL49" s="22"/>
      <c r="AM49" s="7"/>
      <c r="AN49" s="7"/>
      <c r="AO49" s="7"/>
      <c r="AP49" s="7"/>
      <c r="AQ49" s="7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7"/>
      <c r="AJ50" s="23"/>
      <c r="AL50" s="7"/>
      <c r="AM50" s="7"/>
      <c r="AN50" s="7"/>
      <c r="AO50" s="7"/>
      <c r="AP50" s="7"/>
      <c r="AQ50" s="7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7"/>
      <c r="AJ51" s="23"/>
      <c r="AL51" s="7"/>
      <c r="AM51" s="7"/>
      <c r="AN51" s="7"/>
      <c r="AO51" s="7"/>
      <c r="AP51" s="7"/>
      <c r="AQ51" s="7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7"/>
      <c r="AJ52" s="23"/>
      <c r="AL52" s="7"/>
      <c r="AM52" s="59"/>
      <c r="AN52" s="59"/>
      <c r="AO52" s="59"/>
      <c r="AP52" s="59"/>
      <c r="AQ52" s="5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7"/>
      <c r="AJ53" s="23"/>
      <c r="AL53" s="7"/>
      <c r="AM53" s="59"/>
      <c r="AN53" s="59"/>
      <c r="AO53" s="59"/>
      <c r="AP53" s="59"/>
      <c r="AQ53" s="5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7"/>
      <c r="AJ54" s="23"/>
      <c r="AL54" s="7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6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7"/>
      <c r="AJ55" s="23"/>
      <c r="AL55" s="7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6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7"/>
      <c r="AJ56" s="23"/>
      <c r="AL56" s="7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6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7"/>
      <c r="AJ57" s="23"/>
      <c r="AL57" s="7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6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7"/>
      <c r="AJ58" s="23"/>
      <c r="AL58" s="7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6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7"/>
      <c r="AJ59" s="23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6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7"/>
      <c r="AJ60" s="23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6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7"/>
      <c r="AJ61" s="23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6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7"/>
      <c r="AJ62" s="23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6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7"/>
      <c r="AJ63" s="23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6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7"/>
      <c r="AJ64" s="23"/>
    </row>
    <row r="65" spans="2:36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6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7"/>
      <c r="AJ65" s="23"/>
    </row>
    <row r="66" spans="2:36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6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7"/>
      <c r="AJ66" s="23"/>
    </row>
    <row r="67" spans="2:36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6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7"/>
      <c r="AJ67" s="23"/>
    </row>
    <row r="68" spans="2:36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6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7"/>
      <c r="AJ68" s="23"/>
    </row>
    <row r="69" spans="2:36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6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7"/>
      <c r="AJ69" s="23"/>
    </row>
    <row r="70" spans="2:36" ht="15" customHeight="1" x14ac:dyDescent="0.2">
      <c r="B70" s="1"/>
      <c r="C70" s="1"/>
      <c r="D70" s="1"/>
      <c r="E70" s="1"/>
      <c r="F70" s="23"/>
      <c r="G70" s="23"/>
      <c r="H70" s="23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1"/>
      <c r="V70" s="1"/>
      <c r="W70" s="1"/>
      <c r="X70" s="1"/>
      <c r="Y70" s="23"/>
      <c r="Z70" s="23"/>
      <c r="AA70" s="23"/>
      <c r="AB70" s="1"/>
      <c r="AC70" s="1"/>
      <c r="AD70" s="1"/>
      <c r="AE70" s="1"/>
      <c r="AF70" s="1"/>
      <c r="AG70" s="1"/>
      <c r="AH70" s="1"/>
      <c r="AI70" s="7"/>
      <c r="AJ70" s="23"/>
    </row>
    <row r="71" spans="2:36" ht="15" customHeight="1" x14ac:dyDescent="0.2">
      <c r="B71" s="1"/>
      <c r="C71" s="1"/>
      <c r="D71" s="1"/>
      <c r="E71" s="1"/>
      <c r="F71" s="23"/>
      <c r="G71" s="23"/>
      <c r="H71" s="23"/>
      <c r="I71" s="1"/>
      <c r="J71" s="1"/>
      <c r="K71" s="1"/>
      <c r="L71" s="1"/>
      <c r="M71" s="1"/>
      <c r="N71" s="1"/>
      <c r="O71" s="23"/>
      <c r="P71" s="23"/>
      <c r="Q71" s="23"/>
      <c r="R71" s="23"/>
      <c r="S71" s="23"/>
      <c r="T71" s="23"/>
      <c r="U71" s="1"/>
      <c r="V71" s="1"/>
      <c r="W71" s="1"/>
      <c r="X71" s="1"/>
      <c r="Y71" s="23"/>
      <c r="Z71" s="23"/>
      <c r="AA71" s="23"/>
      <c r="AB71" s="1"/>
      <c r="AC71" s="1"/>
      <c r="AD71" s="1"/>
      <c r="AE71" s="1"/>
      <c r="AF71" s="1"/>
      <c r="AG71" s="1"/>
      <c r="AH71" s="1"/>
      <c r="AI71" s="7"/>
      <c r="AJ71" s="23"/>
    </row>
    <row r="72" spans="2:36" ht="15" customHeight="1" x14ac:dyDescent="0.2">
      <c r="B72" s="1"/>
      <c r="C72" s="1"/>
      <c r="D72" s="1"/>
      <c r="E72" s="1"/>
      <c r="F72" s="23"/>
      <c r="G72" s="23"/>
      <c r="H72" s="23"/>
      <c r="I72" s="1"/>
      <c r="J72" s="1"/>
      <c r="K72" s="1"/>
      <c r="L72" s="1"/>
      <c r="M72" s="1"/>
      <c r="N72" s="1"/>
      <c r="O72" s="23"/>
      <c r="P72" s="23"/>
      <c r="Q72" s="23"/>
      <c r="R72" s="23"/>
      <c r="S72" s="23"/>
      <c r="T72" s="23"/>
      <c r="U72" s="1"/>
      <c r="V72" s="1"/>
      <c r="W72" s="1"/>
      <c r="X72" s="1"/>
      <c r="Y72" s="23"/>
      <c r="Z72" s="23"/>
      <c r="AA72" s="23"/>
      <c r="AB72" s="1"/>
      <c r="AC72" s="1"/>
      <c r="AD72" s="1"/>
      <c r="AE72" s="1"/>
      <c r="AF72" s="1"/>
      <c r="AG72" s="1"/>
      <c r="AH72" s="1"/>
      <c r="AI72" s="7"/>
      <c r="AJ72" s="23"/>
    </row>
    <row r="73" spans="2:36" ht="15" customHeight="1" x14ac:dyDescent="0.2">
      <c r="B73" s="1"/>
      <c r="C73" s="1"/>
      <c r="D73" s="1"/>
      <c r="E73" s="1"/>
      <c r="F73" s="23"/>
      <c r="G73" s="23"/>
      <c r="H73" s="23"/>
      <c r="I73" s="1"/>
      <c r="J73" s="1"/>
      <c r="K73" s="1"/>
      <c r="L73" s="1"/>
      <c r="M73" s="1"/>
      <c r="N73" s="1"/>
      <c r="O73" s="23"/>
      <c r="P73" s="23"/>
      <c r="Q73" s="23"/>
      <c r="R73" s="23"/>
      <c r="S73" s="23"/>
      <c r="T73" s="23"/>
      <c r="U73" s="1"/>
      <c r="V73" s="1"/>
      <c r="W73" s="1"/>
      <c r="X73" s="1"/>
      <c r="Y73" s="23"/>
      <c r="Z73" s="23"/>
      <c r="AA73" s="23"/>
      <c r="AB73" s="1"/>
      <c r="AC73" s="1"/>
      <c r="AD73" s="1"/>
      <c r="AE73" s="1"/>
      <c r="AF73" s="1"/>
      <c r="AG73" s="1"/>
      <c r="AH73" s="1"/>
      <c r="AI73" s="7"/>
      <c r="AJ73" s="23"/>
    </row>
  </sheetData>
  <sortState xmlns:xlrd2="http://schemas.microsoft.com/office/spreadsheetml/2017/richdata2" ref="B16:W18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140625" customWidth="1"/>
    <col min="4" max="4" width="11.7109375" bestFit="1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7.85546875" bestFit="1" customWidth="1"/>
    <col min="23" max="23" width="0.7109375" customWidth="1"/>
    <col min="24" max="24" width="6.5703125" customWidth="1"/>
    <col min="25" max="25" width="6" customWidth="1"/>
    <col min="26" max="26" width="14" customWidth="1"/>
    <col min="27" max="31" width="5.42578125" customWidth="1"/>
    <col min="32" max="32" width="7.85546875" bestFit="1" customWidth="1"/>
    <col min="33" max="33" width="0.7109375" customWidth="1"/>
    <col min="34" max="37" width="5.2851562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37</v>
      </c>
      <c r="C1" s="2"/>
      <c r="D1" s="3"/>
      <c r="E1" s="4" t="s">
        <v>51</v>
      </c>
      <c r="F1" s="88"/>
      <c r="G1" s="89"/>
      <c r="H1" s="8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90" t="s">
        <v>76</v>
      </c>
      <c r="C2" s="91"/>
      <c r="D2" s="92"/>
      <c r="E2" s="12" t="s">
        <v>17</v>
      </c>
      <c r="F2" s="13"/>
      <c r="G2" s="13"/>
      <c r="H2" s="13"/>
      <c r="I2" s="19"/>
      <c r="J2" s="14"/>
      <c r="K2" s="93"/>
      <c r="L2" s="21" t="s">
        <v>77</v>
      </c>
      <c r="M2" s="13"/>
      <c r="N2" s="13"/>
      <c r="O2" s="20"/>
      <c r="P2" s="18"/>
      <c r="Q2" s="21" t="s">
        <v>78</v>
      </c>
      <c r="R2" s="13"/>
      <c r="S2" s="13"/>
      <c r="T2" s="13"/>
      <c r="U2" s="19"/>
      <c r="V2" s="20"/>
      <c r="W2" s="18"/>
      <c r="X2" s="94" t="s">
        <v>79</v>
      </c>
      <c r="Y2" s="95"/>
      <c r="Z2" s="96"/>
      <c r="AA2" s="12" t="s">
        <v>17</v>
      </c>
      <c r="AB2" s="13"/>
      <c r="AC2" s="13"/>
      <c r="AD2" s="13"/>
      <c r="AE2" s="19"/>
      <c r="AF2" s="14"/>
      <c r="AG2" s="93"/>
      <c r="AH2" s="21" t="s">
        <v>89</v>
      </c>
      <c r="AI2" s="13"/>
      <c r="AJ2" s="13"/>
      <c r="AK2" s="20"/>
      <c r="AL2" s="18"/>
      <c r="AM2" s="21" t="s">
        <v>78</v>
      </c>
      <c r="AN2" s="13"/>
      <c r="AO2" s="13"/>
      <c r="AP2" s="13"/>
      <c r="AQ2" s="19"/>
      <c r="AR2" s="20"/>
      <c r="AS2" s="97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21</v>
      </c>
      <c r="K3" s="97"/>
      <c r="L3" s="17" t="s">
        <v>14</v>
      </c>
      <c r="M3" s="17" t="s">
        <v>15</v>
      </c>
      <c r="N3" s="17" t="s">
        <v>73</v>
      </c>
      <c r="O3" s="17" t="s">
        <v>3</v>
      </c>
      <c r="P3" s="23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21</v>
      </c>
      <c r="W3" s="97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21</v>
      </c>
      <c r="AG3" s="97"/>
      <c r="AH3" s="17" t="s">
        <v>14</v>
      </c>
      <c r="AI3" s="17" t="s">
        <v>15</v>
      </c>
      <c r="AJ3" s="17" t="s">
        <v>73</v>
      </c>
      <c r="AK3" s="17" t="s">
        <v>3</v>
      </c>
      <c r="AL3" s="23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21</v>
      </c>
      <c r="AS3" s="97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9"/>
      <c r="C4" s="34"/>
      <c r="D4" s="31"/>
      <c r="E4" s="29"/>
      <c r="F4" s="29"/>
      <c r="G4" s="29"/>
      <c r="H4" s="42"/>
      <c r="I4" s="29"/>
      <c r="J4" s="45"/>
      <c r="K4" s="38"/>
      <c r="L4" s="98"/>
      <c r="M4" s="17"/>
      <c r="N4" s="17"/>
      <c r="O4" s="17"/>
      <c r="P4" s="23"/>
      <c r="Q4" s="29"/>
      <c r="R4" s="29"/>
      <c r="S4" s="42"/>
      <c r="T4" s="29"/>
      <c r="U4" s="29"/>
      <c r="V4" s="99"/>
      <c r="W4" s="38"/>
      <c r="X4" s="29">
        <v>2007</v>
      </c>
      <c r="Y4" s="34" t="s">
        <v>42</v>
      </c>
      <c r="Z4" s="31" t="s">
        <v>38</v>
      </c>
      <c r="AA4" s="29">
        <v>7</v>
      </c>
      <c r="AB4" s="29">
        <v>1</v>
      </c>
      <c r="AC4" s="29">
        <v>7</v>
      </c>
      <c r="AD4" s="42">
        <v>27</v>
      </c>
      <c r="AE4" s="29">
        <v>39</v>
      </c>
      <c r="AF4" s="45">
        <v>0.65</v>
      </c>
      <c r="AG4" s="38">
        <v>60</v>
      </c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00"/>
      <c r="AS4" s="10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9"/>
      <c r="C5" s="34"/>
      <c r="D5" s="31"/>
      <c r="E5" s="29"/>
      <c r="F5" s="29"/>
      <c r="G5" s="29"/>
      <c r="H5" s="42"/>
      <c r="I5" s="29"/>
      <c r="J5" s="45"/>
      <c r="K5" s="38"/>
      <c r="L5" s="98"/>
      <c r="M5" s="17"/>
      <c r="N5" s="17"/>
      <c r="O5" s="17"/>
      <c r="P5" s="23"/>
      <c r="Q5" s="29"/>
      <c r="R5" s="29"/>
      <c r="S5" s="42"/>
      <c r="T5" s="29"/>
      <c r="U5" s="29"/>
      <c r="V5" s="99"/>
      <c r="W5" s="38"/>
      <c r="X5" s="29"/>
      <c r="Y5" s="34"/>
      <c r="Z5" s="31"/>
      <c r="AA5" s="29"/>
      <c r="AB5" s="29"/>
      <c r="AC5" s="29"/>
      <c r="AD5" s="42"/>
      <c r="AE5" s="29"/>
      <c r="AF5" s="45"/>
      <c r="AG5" s="38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100"/>
      <c r="AS5" s="10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9">
        <v>2013</v>
      </c>
      <c r="C6" s="34" t="s">
        <v>84</v>
      </c>
      <c r="D6" s="31" t="s">
        <v>57</v>
      </c>
      <c r="E6" s="29">
        <v>16</v>
      </c>
      <c r="F6" s="29">
        <v>1</v>
      </c>
      <c r="G6" s="29">
        <v>17</v>
      </c>
      <c r="H6" s="42">
        <v>10</v>
      </c>
      <c r="I6" s="29">
        <v>53</v>
      </c>
      <c r="J6" s="45">
        <v>0.4491</v>
      </c>
      <c r="K6" s="38">
        <v>118</v>
      </c>
      <c r="L6" s="98"/>
      <c r="M6" s="17"/>
      <c r="N6" s="17"/>
      <c r="O6" s="17"/>
      <c r="P6" s="23"/>
      <c r="Q6" s="29"/>
      <c r="R6" s="29"/>
      <c r="S6" s="42"/>
      <c r="T6" s="29"/>
      <c r="U6" s="29"/>
      <c r="V6" s="99"/>
      <c r="W6" s="38"/>
      <c r="X6" s="29"/>
      <c r="Y6" s="34"/>
      <c r="Z6" s="31"/>
      <c r="AA6" s="29"/>
      <c r="AB6" s="29"/>
      <c r="AC6" s="29"/>
      <c r="AD6" s="42"/>
      <c r="AE6" s="29"/>
      <c r="AF6" s="45"/>
      <c r="AG6" s="38"/>
      <c r="AH6" s="17"/>
      <c r="AI6" s="17"/>
      <c r="AJ6" s="17"/>
      <c r="AK6" s="17"/>
      <c r="AL6" s="23"/>
      <c r="AM6" s="29"/>
      <c r="AN6" s="29"/>
      <c r="AO6" s="29"/>
      <c r="AP6" s="29"/>
      <c r="AQ6" s="29"/>
      <c r="AR6" s="100"/>
      <c r="AS6" s="10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9">
        <v>2014</v>
      </c>
      <c r="C7" s="34" t="s">
        <v>60</v>
      </c>
      <c r="D7" s="31" t="s">
        <v>57</v>
      </c>
      <c r="E7" s="29">
        <v>9</v>
      </c>
      <c r="F7" s="29">
        <v>2</v>
      </c>
      <c r="G7" s="29">
        <v>11</v>
      </c>
      <c r="H7" s="42">
        <v>5</v>
      </c>
      <c r="I7" s="29">
        <v>40</v>
      </c>
      <c r="J7" s="45">
        <v>0.61529999999999996</v>
      </c>
      <c r="K7" s="38">
        <v>65</v>
      </c>
      <c r="L7" s="98"/>
      <c r="M7" s="17"/>
      <c r="N7" s="17"/>
      <c r="O7" s="17"/>
      <c r="P7" s="23"/>
      <c r="Q7" s="29"/>
      <c r="R7" s="29"/>
      <c r="S7" s="42"/>
      <c r="T7" s="29"/>
      <c r="U7" s="29"/>
      <c r="V7" s="99"/>
      <c r="W7" s="38"/>
      <c r="X7" s="29"/>
      <c r="Y7" s="34"/>
      <c r="Z7" s="31"/>
      <c r="AA7" s="29"/>
      <c r="AB7" s="29"/>
      <c r="AC7" s="29"/>
      <c r="AD7" s="42"/>
      <c r="AE7" s="29"/>
      <c r="AF7" s="45"/>
      <c r="AG7" s="38"/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100"/>
      <c r="AS7" s="10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9">
        <v>2015</v>
      </c>
      <c r="C8" s="34" t="s">
        <v>85</v>
      </c>
      <c r="D8" s="31" t="s">
        <v>63</v>
      </c>
      <c r="E8" s="29">
        <v>2</v>
      </c>
      <c r="F8" s="29">
        <v>0</v>
      </c>
      <c r="G8" s="29">
        <v>1</v>
      </c>
      <c r="H8" s="42">
        <v>0</v>
      </c>
      <c r="I8" s="29">
        <v>3</v>
      </c>
      <c r="J8" s="45">
        <v>0.2727</v>
      </c>
      <c r="K8" s="38">
        <v>11</v>
      </c>
      <c r="L8" s="98"/>
      <c r="M8" s="17"/>
      <c r="N8" s="17"/>
      <c r="O8" s="17"/>
      <c r="P8" s="23"/>
      <c r="Q8" s="29"/>
      <c r="R8" s="29"/>
      <c r="S8" s="42"/>
      <c r="T8" s="29"/>
      <c r="U8" s="29"/>
      <c r="V8" s="99"/>
      <c r="W8" s="38"/>
      <c r="X8" s="29">
        <v>2015</v>
      </c>
      <c r="Y8" s="34" t="s">
        <v>88</v>
      </c>
      <c r="Z8" s="31" t="s">
        <v>65</v>
      </c>
      <c r="AA8" s="29">
        <v>1</v>
      </c>
      <c r="AB8" s="29">
        <v>0</v>
      </c>
      <c r="AC8" s="29">
        <v>1</v>
      </c>
      <c r="AD8" s="42">
        <v>0</v>
      </c>
      <c r="AE8" s="29">
        <v>4</v>
      </c>
      <c r="AF8" s="45">
        <v>0.5</v>
      </c>
      <c r="AG8" s="38">
        <v>8</v>
      </c>
      <c r="AH8" s="17"/>
      <c r="AI8" s="17"/>
      <c r="AJ8" s="17"/>
      <c r="AK8" s="17"/>
      <c r="AL8" s="23"/>
      <c r="AM8" s="29"/>
      <c r="AN8" s="29"/>
      <c r="AO8" s="29"/>
      <c r="AP8" s="29"/>
      <c r="AQ8" s="29"/>
      <c r="AR8" s="100"/>
      <c r="AS8" s="10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9">
        <v>2016</v>
      </c>
      <c r="C9" s="34" t="s">
        <v>86</v>
      </c>
      <c r="D9" s="31" t="s">
        <v>66</v>
      </c>
      <c r="E9" s="29">
        <v>18</v>
      </c>
      <c r="F9" s="29">
        <v>3</v>
      </c>
      <c r="G9" s="29">
        <v>12</v>
      </c>
      <c r="H9" s="42">
        <v>7</v>
      </c>
      <c r="I9" s="29">
        <v>62</v>
      </c>
      <c r="J9" s="45">
        <v>0.48809999999999998</v>
      </c>
      <c r="K9" s="38">
        <v>127</v>
      </c>
      <c r="L9" s="98"/>
      <c r="M9" s="17"/>
      <c r="N9" s="17"/>
      <c r="O9" s="17"/>
      <c r="P9" s="23"/>
      <c r="Q9" s="29"/>
      <c r="R9" s="29"/>
      <c r="S9" s="42"/>
      <c r="T9" s="29"/>
      <c r="U9" s="29"/>
      <c r="V9" s="99"/>
      <c r="W9" s="38"/>
      <c r="X9" s="29"/>
      <c r="Y9" s="34"/>
      <c r="Z9" s="31"/>
      <c r="AA9" s="29"/>
      <c r="AB9" s="29"/>
      <c r="AC9" s="29"/>
      <c r="AD9" s="42"/>
      <c r="AE9" s="29"/>
      <c r="AF9" s="45"/>
      <c r="AG9" s="38"/>
      <c r="AH9" s="17"/>
      <c r="AI9" s="17"/>
      <c r="AJ9" s="17"/>
      <c r="AK9" s="17"/>
      <c r="AL9" s="23"/>
      <c r="AM9" s="29"/>
      <c r="AN9" s="29"/>
      <c r="AO9" s="29"/>
      <c r="AP9" s="29"/>
      <c r="AQ9" s="29"/>
      <c r="AR9" s="100"/>
      <c r="AS9" s="10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9">
        <v>2017</v>
      </c>
      <c r="C10" s="34" t="s">
        <v>60</v>
      </c>
      <c r="D10" s="31" t="s">
        <v>69</v>
      </c>
      <c r="E10" s="29">
        <v>21</v>
      </c>
      <c r="F10" s="29">
        <v>6</v>
      </c>
      <c r="G10" s="29">
        <v>11</v>
      </c>
      <c r="H10" s="42">
        <v>28</v>
      </c>
      <c r="I10" s="29">
        <v>97</v>
      </c>
      <c r="J10" s="45">
        <v>0.57050000000000001</v>
      </c>
      <c r="K10" s="38">
        <v>170</v>
      </c>
      <c r="L10" s="98"/>
      <c r="M10" s="17"/>
      <c r="N10" s="17"/>
      <c r="O10" s="17"/>
      <c r="P10" s="23"/>
      <c r="Q10" s="29"/>
      <c r="R10" s="29"/>
      <c r="S10" s="42"/>
      <c r="T10" s="29"/>
      <c r="U10" s="29"/>
      <c r="V10" s="99"/>
      <c r="W10" s="38"/>
      <c r="X10" s="29"/>
      <c r="Y10" s="34"/>
      <c r="Z10" s="31"/>
      <c r="AA10" s="29"/>
      <c r="AB10" s="29"/>
      <c r="AC10" s="29"/>
      <c r="AD10" s="42"/>
      <c r="AE10" s="29"/>
      <c r="AF10" s="45"/>
      <c r="AG10" s="38"/>
      <c r="AH10" s="17"/>
      <c r="AI10" s="17"/>
      <c r="AJ10" s="17"/>
      <c r="AK10" s="17"/>
      <c r="AL10" s="23"/>
      <c r="AM10" s="29"/>
      <c r="AN10" s="29"/>
      <c r="AO10" s="29"/>
      <c r="AP10" s="29"/>
      <c r="AQ10" s="29"/>
      <c r="AR10" s="100"/>
      <c r="AS10" s="10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9"/>
      <c r="C11" s="34"/>
      <c r="D11" s="31"/>
      <c r="E11" s="29"/>
      <c r="F11" s="29"/>
      <c r="G11" s="29"/>
      <c r="H11" s="42"/>
      <c r="I11" s="29"/>
      <c r="J11" s="45"/>
      <c r="K11" s="38"/>
      <c r="L11" s="98"/>
      <c r="M11" s="17"/>
      <c r="N11" s="17"/>
      <c r="O11" s="17"/>
      <c r="P11" s="23"/>
      <c r="Q11" s="29"/>
      <c r="R11" s="29"/>
      <c r="S11" s="42"/>
      <c r="T11" s="29"/>
      <c r="U11" s="29"/>
      <c r="V11" s="99"/>
      <c r="W11" s="38"/>
      <c r="X11" s="29"/>
      <c r="Y11" s="34"/>
      <c r="Z11" s="31"/>
      <c r="AA11" s="29"/>
      <c r="AB11" s="29"/>
      <c r="AC11" s="29"/>
      <c r="AD11" s="42"/>
      <c r="AE11" s="29"/>
      <c r="AF11" s="45"/>
      <c r="AG11" s="38"/>
      <c r="AH11" s="17"/>
      <c r="AI11" s="17"/>
      <c r="AJ11" s="17"/>
      <c r="AK11" s="17"/>
      <c r="AL11" s="23"/>
      <c r="AM11" s="29"/>
      <c r="AN11" s="29"/>
      <c r="AO11" s="29"/>
      <c r="AP11" s="29"/>
      <c r="AQ11" s="29"/>
      <c r="AR11" s="100"/>
      <c r="AS11" s="10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9">
        <v>2019</v>
      </c>
      <c r="C12" s="34" t="s">
        <v>86</v>
      </c>
      <c r="D12" s="31" t="s">
        <v>74</v>
      </c>
      <c r="E12" s="29">
        <v>19</v>
      </c>
      <c r="F12" s="29">
        <v>1</v>
      </c>
      <c r="G12" s="29">
        <v>16</v>
      </c>
      <c r="H12" s="42">
        <v>9</v>
      </c>
      <c r="I12" s="29">
        <v>71</v>
      </c>
      <c r="J12" s="45">
        <v>0.62280000000000002</v>
      </c>
      <c r="K12" s="38">
        <v>114</v>
      </c>
      <c r="L12" s="98"/>
      <c r="M12" s="17"/>
      <c r="N12" s="17"/>
      <c r="O12" s="17"/>
      <c r="P12" s="23"/>
      <c r="Q12" s="29"/>
      <c r="R12" s="29"/>
      <c r="S12" s="42"/>
      <c r="T12" s="29"/>
      <c r="U12" s="29"/>
      <c r="V12" s="99"/>
      <c r="W12" s="38"/>
      <c r="X12" s="29"/>
      <c r="Y12" s="34"/>
      <c r="Z12" s="31"/>
      <c r="AA12" s="29"/>
      <c r="AB12" s="29"/>
      <c r="AC12" s="29"/>
      <c r="AD12" s="42"/>
      <c r="AE12" s="29"/>
      <c r="AF12" s="45"/>
      <c r="AG12" s="38"/>
      <c r="AH12" s="17"/>
      <c r="AI12" s="17"/>
      <c r="AJ12" s="17"/>
      <c r="AK12" s="17"/>
      <c r="AL12" s="23"/>
      <c r="AM12" s="29"/>
      <c r="AN12" s="29"/>
      <c r="AO12" s="29"/>
      <c r="AP12" s="29"/>
      <c r="AQ12" s="29"/>
      <c r="AR12" s="100"/>
      <c r="AS12" s="10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9">
        <v>2020</v>
      </c>
      <c r="C13" s="34" t="s">
        <v>87</v>
      </c>
      <c r="D13" s="31" t="s">
        <v>74</v>
      </c>
      <c r="E13" s="29">
        <v>13</v>
      </c>
      <c r="F13" s="29">
        <v>0</v>
      </c>
      <c r="G13" s="29">
        <v>1</v>
      </c>
      <c r="H13" s="42">
        <v>3</v>
      </c>
      <c r="I13" s="29">
        <v>39</v>
      </c>
      <c r="J13" s="45">
        <v>0.57350000000000001</v>
      </c>
      <c r="K13" s="38">
        <v>68</v>
      </c>
      <c r="L13" s="98"/>
      <c r="M13" s="17"/>
      <c r="N13" s="17"/>
      <c r="O13" s="17"/>
      <c r="P13" s="23"/>
      <c r="Q13" s="29"/>
      <c r="R13" s="29"/>
      <c r="S13" s="42"/>
      <c r="T13" s="29"/>
      <c r="U13" s="29"/>
      <c r="V13" s="99"/>
      <c r="W13" s="38"/>
      <c r="X13" s="29"/>
      <c r="Y13" s="34"/>
      <c r="Z13" s="31"/>
      <c r="AA13" s="29"/>
      <c r="AB13" s="29"/>
      <c r="AC13" s="29"/>
      <c r="AD13" s="42"/>
      <c r="AE13" s="29"/>
      <c r="AF13" s="45"/>
      <c r="AG13" s="38"/>
      <c r="AH13" s="17"/>
      <c r="AI13" s="17"/>
      <c r="AJ13" s="17"/>
      <c r="AK13" s="17"/>
      <c r="AL13" s="23"/>
      <c r="AM13" s="29"/>
      <c r="AN13" s="29"/>
      <c r="AO13" s="29"/>
      <c r="AP13" s="29"/>
      <c r="AQ13" s="29"/>
      <c r="AR13" s="100"/>
      <c r="AS13" s="10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29">
        <v>2021</v>
      </c>
      <c r="C14" s="34" t="s">
        <v>86</v>
      </c>
      <c r="D14" s="31" t="s">
        <v>74</v>
      </c>
      <c r="E14" s="29">
        <v>16</v>
      </c>
      <c r="F14" s="29">
        <v>0</v>
      </c>
      <c r="G14" s="29">
        <v>24</v>
      </c>
      <c r="H14" s="42">
        <v>7</v>
      </c>
      <c r="I14" s="29">
        <v>61</v>
      </c>
      <c r="J14" s="45">
        <v>0.58650000000000002</v>
      </c>
      <c r="K14" s="38">
        <v>104.00682011935208</v>
      </c>
      <c r="L14" s="98"/>
      <c r="M14" s="17"/>
      <c r="N14" s="17"/>
      <c r="O14" s="17"/>
      <c r="P14" s="23"/>
      <c r="Q14" s="29">
        <v>3</v>
      </c>
      <c r="R14" s="29">
        <v>0</v>
      </c>
      <c r="S14" s="42">
        <v>4</v>
      </c>
      <c r="T14" s="29">
        <v>0</v>
      </c>
      <c r="U14" s="29">
        <v>9</v>
      </c>
      <c r="V14" s="99">
        <v>0.52939999999999998</v>
      </c>
      <c r="W14" s="38">
        <v>17</v>
      </c>
      <c r="X14" s="29"/>
      <c r="Y14" s="34"/>
      <c r="Z14" s="31"/>
      <c r="AA14" s="29"/>
      <c r="AB14" s="29"/>
      <c r="AC14" s="29"/>
      <c r="AD14" s="42"/>
      <c r="AE14" s="29"/>
      <c r="AF14" s="45"/>
      <c r="AG14" s="38"/>
      <c r="AH14" s="17"/>
      <c r="AI14" s="17"/>
      <c r="AJ14" s="17"/>
      <c r="AK14" s="17"/>
      <c r="AL14" s="23"/>
      <c r="AM14" s="29"/>
      <c r="AN14" s="29"/>
      <c r="AO14" s="29"/>
      <c r="AP14" s="29"/>
      <c r="AQ14" s="29"/>
      <c r="AR14" s="100"/>
      <c r="AS14" s="10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02" t="s">
        <v>80</v>
      </c>
      <c r="C15" s="103"/>
      <c r="D15" s="87"/>
      <c r="E15" s="104">
        <f>SUM(E4:E14)</f>
        <v>114</v>
      </c>
      <c r="F15" s="104">
        <f>SUM(F4:F14)</f>
        <v>13</v>
      </c>
      <c r="G15" s="104">
        <f>SUM(G4:G14)</f>
        <v>93</v>
      </c>
      <c r="H15" s="104">
        <f>SUM(H4:H14)</f>
        <v>69</v>
      </c>
      <c r="I15" s="104">
        <f>SUM(I4:I14)</f>
        <v>426</v>
      </c>
      <c r="J15" s="105">
        <f>PRODUCT(I15/K15)</f>
        <v>0.54825773592896421</v>
      </c>
      <c r="K15" s="93">
        <f>SUM(K4:K14)</f>
        <v>777.00682011935214</v>
      </c>
      <c r="L15" s="21"/>
      <c r="M15" s="19"/>
      <c r="N15" s="106"/>
      <c r="O15" s="107"/>
      <c r="P15" s="23"/>
      <c r="Q15" s="104">
        <f>SUM(Q4:Q14)</f>
        <v>3</v>
      </c>
      <c r="R15" s="104">
        <f>SUM(R4:R14)</f>
        <v>0</v>
      </c>
      <c r="S15" s="104">
        <f>SUM(S4:S14)</f>
        <v>4</v>
      </c>
      <c r="T15" s="104">
        <f>SUM(T4:T14)</f>
        <v>0</v>
      </c>
      <c r="U15" s="104">
        <f>SUM(U4:U14)</f>
        <v>9</v>
      </c>
      <c r="V15" s="105">
        <f>PRODUCT(U15/W15)</f>
        <v>0.52941176470588236</v>
      </c>
      <c r="W15" s="93">
        <f>SUM(W4:W14)</f>
        <v>17</v>
      </c>
      <c r="X15" s="15" t="s">
        <v>80</v>
      </c>
      <c r="Y15" s="16"/>
      <c r="Z15" s="14"/>
      <c r="AA15" s="104">
        <f>SUM(AA4:AA14)</f>
        <v>8</v>
      </c>
      <c r="AB15" s="104">
        <f>SUM(AB4:AB14)</f>
        <v>1</v>
      </c>
      <c r="AC15" s="104">
        <f>SUM(AC4:AC14)</f>
        <v>8</v>
      </c>
      <c r="AD15" s="104">
        <f>SUM(AD4:AD14)</f>
        <v>27</v>
      </c>
      <c r="AE15" s="104">
        <f>SUM(AE4:AE14)</f>
        <v>43</v>
      </c>
      <c r="AF15" s="105">
        <f>PRODUCT(AE15/AG15)</f>
        <v>0.63235294117647056</v>
      </c>
      <c r="AG15" s="93">
        <f>SUM(AG4:AG14)</f>
        <v>68</v>
      </c>
      <c r="AH15" s="21"/>
      <c r="AI15" s="19"/>
      <c r="AJ15" s="106"/>
      <c r="AK15" s="107"/>
      <c r="AL15" s="23"/>
      <c r="AM15" s="104">
        <f>SUM(AM4:AM14)</f>
        <v>0</v>
      </c>
      <c r="AN15" s="104">
        <f>SUM(AN4:AN14)</f>
        <v>0</v>
      </c>
      <c r="AO15" s="104">
        <f>SUM(AO4:AO14)</f>
        <v>0</v>
      </c>
      <c r="AP15" s="104">
        <f>SUM(AP4:AP14)</f>
        <v>0</v>
      </c>
      <c r="AQ15" s="104">
        <f>SUM(AQ4:AQ14)</f>
        <v>0</v>
      </c>
      <c r="AR15" s="105">
        <v>0</v>
      </c>
      <c r="AS15" s="97">
        <f>SUM(AS4:AS14)</f>
        <v>0</v>
      </c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"/>
      <c r="C16" s="1"/>
      <c r="D16" s="1"/>
      <c r="E16" s="1"/>
      <c r="F16" s="1"/>
      <c r="G16" s="1"/>
      <c r="H16" s="1"/>
      <c r="I16" s="1"/>
      <c r="J16" s="36"/>
      <c r="K16" s="38"/>
      <c r="L16" s="23"/>
      <c r="M16" s="23"/>
      <c r="N16" s="23"/>
      <c r="O16" s="23"/>
      <c r="P16" s="1"/>
      <c r="Q16" s="1"/>
      <c r="R16" s="1"/>
      <c r="S16" s="1"/>
      <c r="T16" s="1"/>
      <c r="U16" s="23"/>
      <c r="V16" s="23"/>
      <c r="W16" s="38"/>
      <c r="X16" s="1"/>
      <c r="Y16" s="1"/>
      <c r="Z16" s="1"/>
      <c r="AA16" s="1"/>
      <c r="AB16" s="1"/>
      <c r="AC16" s="1"/>
      <c r="AD16" s="1"/>
      <c r="AE16" s="1"/>
      <c r="AF16" s="36"/>
      <c r="AG16" s="38"/>
      <c r="AH16" s="23"/>
      <c r="AI16" s="23"/>
      <c r="AJ16" s="23"/>
      <c r="AK16" s="23"/>
      <c r="AL16" s="1"/>
      <c r="AM16" s="1"/>
      <c r="AN16" s="1"/>
      <c r="AO16" s="1"/>
      <c r="AP16" s="1"/>
      <c r="AQ16" s="23"/>
      <c r="AR16" s="23"/>
      <c r="AS16" s="3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70" t="s">
        <v>81</v>
      </c>
      <c r="C17" s="72"/>
      <c r="D17" s="74"/>
      <c r="E17" s="14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7" t="s">
        <v>21</v>
      </c>
      <c r="K17" s="23"/>
      <c r="L17" s="17" t="s">
        <v>25</v>
      </c>
      <c r="M17" s="17" t="s">
        <v>26</v>
      </c>
      <c r="N17" s="17" t="s">
        <v>82</v>
      </c>
      <c r="O17" s="17" t="s">
        <v>83</v>
      </c>
      <c r="Q17" s="1"/>
      <c r="R17" s="1" t="s">
        <v>52</v>
      </c>
      <c r="S17" s="1"/>
      <c r="T17" s="1" t="s">
        <v>53</v>
      </c>
      <c r="U17" s="23"/>
      <c r="V17" s="38"/>
      <c r="W17" s="38"/>
      <c r="X17" s="38"/>
      <c r="Y17" s="38"/>
      <c r="Z17" s="38"/>
      <c r="AA17" s="38"/>
      <c r="AB17" s="38"/>
      <c r="AC17" s="1"/>
      <c r="AD17" s="1"/>
      <c r="AE17" s="1"/>
      <c r="AF17" s="1"/>
      <c r="AG17" s="1"/>
      <c r="AH17" s="1"/>
      <c r="AI17" s="1"/>
      <c r="AJ17" s="1"/>
      <c r="AK17" s="1"/>
      <c r="AM17" s="38"/>
      <c r="AN17" s="38"/>
      <c r="AO17" s="38"/>
      <c r="AP17" s="38"/>
      <c r="AQ17" s="38"/>
      <c r="AR17" s="38"/>
      <c r="AS17" s="3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40" t="s">
        <v>10</v>
      </c>
      <c r="C18" s="11"/>
      <c r="D18" s="43"/>
      <c r="E18" s="108">
        <v>118</v>
      </c>
      <c r="F18" s="108">
        <v>2</v>
      </c>
      <c r="G18" s="108">
        <v>13</v>
      </c>
      <c r="H18" s="108">
        <v>60</v>
      </c>
      <c r="I18" s="108">
        <v>240</v>
      </c>
      <c r="J18" s="109">
        <v>0.499</v>
      </c>
      <c r="K18" s="1">
        <f>PRODUCT(I18/J18)</f>
        <v>480.9619238476954</v>
      </c>
      <c r="L18" s="110">
        <f>PRODUCT((F18+G18)/E18)</f>
        <v>0.1271186440677966</v>
      </c>
      <c r="M18" s="110">
        <f>PRODUCT(H18/E18)</f>
        <v>0.50847457627118642</v>
      </c>
      <c r="N18" s="110">
        <f>PRODUCT((F18+G18+H18)/E18)</f>
        <v>0.63559322033898302</v>
      </c>
      <c r="O18" s="110">
        <f>PRODUCT(I18/E18)</f>
        <v>2.0338983050847457</v>
      </c>
      <c r="Q18" s="1"/>
      <c r="R18" s="1"/>
      <c r="S18" s="1"/>
      <c r="T18" s="1" t="s">
        <v>54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111" t="s">
        <v>76</v>
      </c>
      <c r="C19" s="112"/>
      <c r="D19" s="113"/>
      <c r="E19" s="108">
        <f>PRODUCT(E15+Q15)</f>
        <v>117</v>
      </c>
      <c r="F19" s="108">
        <f>PRODUCT(F15+R15)</f>
        <v>13</v>
      </c>
      <c r="G19" s="108">
        <f>PRODUCT(G15+S15)</f>
        <v>97</v>
      </c>
      <c r="H19" s="108">
        <f>PRODUCT(H15+T15)</f>
        <v>69</v>
      </c>
      <c r="I19" s="108">
        <f>PRODUCT(I15+U15)</f>
        <v>435</v>
      </c>
      <c r="J19" s="109">
        <f>PRODUCT(I19/K19)</f>
        <v>0.54785423623264651</v>
      </c>
      <c r="K19" s="1">
        <f>PRODUCT(K15+W15)</f>
        <v>794.00682011935214</v>
      </c>
      <c r="L19" s="110">
        <f>PRODUCT((F19+G19)/E19)</f>
        <v>0.94017094017094016</v>
      </c>
      <c r="M19" s="110">
        <f>PRODUCT(H19/E19)</f>
        <v>0.58974358974358976</v>
      </c>
      <c r="N19" s="110">
        <f>PRODUCT((F19+G19+H19)/E19)</f>
        <v>1.5299145299145298</v>
      </c>
      <c r="O19" s="110">
        <f>PRODUCT(I19/E19)</f>
        <v>3.7179487179487181</v>
      </c>
      <c r="Q19" s="1"/>
      <c r="R19" s="1"/>
      <c r="S19" s="1"/>
      <c r="T19" s="1" t="s">
        <v>59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27" t="s">
        <v>79</v>
      </c>
      <c r="C20" s="114"/>
      <c r="D20" s="115"/>
      <c r="E20" s="108">
        <f>PRODUCT(AA15+AM15)</f>
        <v>8</v>
      </c>
      <c r="F20" s="108">
        <f>PRODUCT(AB15+AN15)</f>
        <v>1</v>
      </c>
      <c r="G20" s="108">
        <f>PRODUCT(AC15+AO15)</f>
        <v>8</v>
      </c>
      <c r="H20" s="108">
        <f>PRODUCT(AD15+AP15)</f>
        <v>27</v>
      </c>
      <c r="I20" s="108">
        <f>PRODUCT(AE15+AQ15)</f>
        <v>43</v>
      </c>
      <c r="J20" s="109">
        <f>PRODUCT(I20/K20)</f>
        <v>0.63235294117647056</v>
      </c>
      <c r="K20" s="23">
        <f>PRODUCT(AG15+AS15)</f>
        <v>68</v>
      </c>
      <c r="L20" s="110">
        <f>PRODUCT((F20+G20)/E20)</f>
        <v>1.125</v>
      </c>
      <c r="M20" s="110">
        <f>PRODUCT(H20/E20)</f>
        <v>3.375</v>
      </c>
      <c r="N20" s="110">
        <f>PRODUCT((F20+G20+H20)/E20)</f>
        <v>4.5</v>
      </c>
      <c r="O20" s="110">
        <f>PRODUCT(I20/E20)</f>
        <v>5.375</v>
      </c>
      <c r="Q20" s="1"/>
      <c r="R20" s="1"/>
      <c r="S20" s="1"/>
      <c r="T20" s="1" t="s">
        <v>64</v>
      </c>
      <c r="U20" s="23"/>
      <c r="V20" s="2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3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x14ac:dyDescent="0.25">
      <c r="A21" s="1"/>
      <c r="B21" s="116" t="s">
        <v>80</v>
      </c>
      <c r="C21" s="117"/>
      <c r="D21" s="118"/>
      <c r="E21" s="108">
        <f>SUM(E18:E20)</f>
        <v>243</v>
      </c>
      <c r="F21" s="108">
        <f t="shared" ref="F21:I21" si="0">SUM(F18:F20)</f>
        <v>16</v>
      </c>
      <c r="G21" s="108">
        <f t="shared" si="0"/>
        <v>118</v>
      </c>
      <c r="H21" s="108">
        <f t="shared" si="0"/>
        <v>156</v>
      </c>
      <c r="I21" s="108">
        <f t="shared" si="0"/>
        <v>718</v>
      </c>
      <c r="J21" s="109">
        <f>PRODUCT(I21/K21)</f>
        <v>0.53463641892295422</v>
      </c>
      <c r="K21" s="1">
        <f>SUM(K18:K20)</f>
        <v>1342.9687439670474</v>
      </c>
      <c r="L21" s="110">
        <f>PRODUCT((F21+G21)/E21)</f>
        <v>0.55144032921810704</v>
      </c>
      <c r="M21" s="110">
        <f>PRODUCT(H21/E21)</f>
        <v>0.64197530864197527</v>
      </c>
      <c r="N21" s="110">
        <f>PRODUCT((F21+G21+H21)/E21)</f>
        <v>1.1934156378600822</v>
      </c>
      <c r="O21" s="110">
        <f>PRODUCT(I21/E21)</f>
        <v>2.9547325102880659</v>
      </c>
      <c r="Q21" s="23"/>
      <c r="R21" s="23"/>
      <c r="S21" s="23"/>
      <c r="T21" s="1" t="s">
        <v>67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23"/>
      <c r="F22" s="23"/>
      <c r="G22" s="23"/>
      <c r="H22" s="23"/>
      <c r="I22" s="23"/>
      <c r="J22" s="1"/>
      <c r="K22" s="1"/>
      <c r="L22" s="23"/>
      <c r="M22" s="23"/>
      <c r="N22" s="23"/>
      <c r="O22" s="23"/>
      <c r="P22" s="1"/>
      <c r="Q22" s="1"/>
      <c r="R22" s="1"/>
      <c r="S22" s="1"/>
      <c r="T22" s="1" t="s">
        <v>70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 t="s">
        <v>75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68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101" customFormat="1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101" customFormat="1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101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101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101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101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101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101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101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101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101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101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101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101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101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101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101" customFormat="1" ht="14.25" x14ac:dyDescent="0.2">
      <c r="A74" s="1"/>
      <c r="B74" s="1"/>
      <c r="C74" s="1"/>
      <c r="D74" s="1"/>
      <c r="J74" s="1"/>
      <c r="K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101" customFormat="1" ht="14.25" x14ac:dyDescent="0.2">
      <c r="A75" s="1"/>
      <c r="B75" s="1"/>
      <c r="C75" s="1"/>
      <c r="D75" s="1"/>
      <c r="J75" s="1"/>
      <c r="K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101" customFormat="1" ht="14.25" x14ac:dyDescent="0.2">
      <c r="A76" s="1"/>
      <c r="B76" s="1"/>
      <c r="C76" s="1"/>
      <c r="D76" s="1"/>
      <c r="J76" s="1"/>
      <c r="K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101" customFormat="1" ht="14.25" x14ac:dyDescent="0.2">
      <c r="A77" s="1"/>
      <c r="B77" s="1"/>
      <c r="C77" s="1"/>
      <c r="D77" s="1"/>
      <c r="J77" s="1"/>
      <c r="K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101" customFormat="1" ht="14.25" x14ac:dyDescent="0.2">
      <c r="A78" s="1"/>
      <c r="B78" s="1"/>
      <c r="C78" s="1"/>
      <c r="D78" s="1"/>
      <c r="J78" s="1"/>
      <c r="K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101" customFormat="1" ht="14.25" x14ac:dyDescent="0.2">
      <c r="A79" s="1"/>
      <c r="B79" s="1"/>
      <c r="C79" s="1"/>
      <c r="D79" s="1"/>
      <c r="J79" s="1"/>
      <c r="K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101" customFormat="1" ht="14.25" x14ac:dyDescent="0.2">
      <c r="A80" s="1"/>
      <c r="B80" s="1"/>
      <c r="C80" s="1"/>
      <c r="D80" s="1"/>
      <c r="J80" s="1"/>
      <c r="K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101" customFormat="1" ht="14.25" x14ac:dyDescent="0.2">
      <c r="A81" s="1"/>
      <c r="B81" s="1"/>
      <c r="C81" s="1"/>
      <c r="D81" s="1"/>
      <c r="J81" s="1"/>
      <c r="K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101" customFormat="1" ht="14.25" x14ac:dyDescent="0.2">
      <c r="A82" s="1"/>
      <c r="B82" s="1"/>
      <c r="C82" s="1"/>
      <c r="D82" s="1"/>
      <c r="J82" s="1"/>
      <c r="K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101" customFormat="1" ht="14.25" x14ac:dyDescent="0.2">
      <c r="A83" s="1"/>
      <c r="B83" s="1"/>
      <c r="C83" s="1"/>
      <c r="D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101" customFormat="1" ht="14.25" x14ac:dyDescent="0.2">
      <c r="A84" s="1"/>
      <c r="B84" s="1"/>
      <c r="C84" s="1"/>
      <c r="D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101" customFormat="1" ht="14.25" x14ac:dyDescent="0.2">
      <c r="A85" s="1"/>
      <c r="B85" s="1"/>
      <c r="C85" s="1"/>
      <c r="D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101" customFormat="1" ht="14.25" x14ac:dyDescent="0.2">
      <c r="A86" s="1"/>
      <c r="B86" s="1"/>
      <c r="C86" s="1"/>
      <c r="D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101" customFormat="1" ht="14.25" x14ac:dyDescent="0.2">
      <c r="A87" s="1"/>
      <c r="B87" s="1"/>
      <c r="C87" s="1"/>
      <c r="D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101" customFormat="1" ht="14.25" x14ac:dyDescent="0.2">
      <c r="A88" s="1"/>
      <c r="B88" s="1"/>
      <c r="C88" s="1"/>
      <c r="D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101" customFormat="1" ht="14.25" x14ac:dyDescent="0.2">
      <c r="A89" s="1"/>
      <c r="B89" s="1"/>
      <c r="C89" s="1"/>
      <c r="D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101" customFormat="1" ht="14.25" x14ac:dyDescent="0.2">
      <c r="A90" s="1"/>
      <c r="B90" s="1"/>
      <c r="C90" s="1"/>
      <c r="D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101" customFormat="1" ht="14.25" x14ac:dyDescent="0.2">
      <c r="A91" s="1"/>
      <c r="B91" s="1"/>
      <c r="C91" s="1"/>
      <c r="D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101" customFormat="1" ht="14.25" x14ac:dyDescent="0.2">
      <c r="A92" s="1"/>
      <c r="B92" s="1"/>
      <c r="C92" s="1"/>
      <c r="D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101" customFormat="1" ht="14.25" x14ac:dyDescent="0.2">
      <c r="A93" s="1"/>
      <c r="B93" s="1"/>
      <c r="C93" s="1"/>
      <c r="D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101" customFormat="1" ht="14.25" x14ac:dyDescent="0.2">
      <c r="A94" s="1"/>
      <c r="B94" s="1"/>
      <c r="C94" s="1"/>
      <c r="D94" s="1"/>
      <c r="Q94" s="23"/>
      <c r="R94" s="2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2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101" customFormat="1" ht="14.25" x14ac:dyDescent="0.2">
      <c r="A95" s="1"/>
      <c r="B95" s="1"/>
      <c r="C95" s="1"/>
      <c r="D95" s="1"/>
      <c r="Q95" s="23"/>
      <c r="R95" s="2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2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101" customFormat="1" ht="14.25" x14ac:dyDescent="0.2">
      <c r="A96" s="1"/>
      <c r="B96" s="1"/>
      <c r="C96" s="1"/>
      <c r="D96" s="1"/>
      <c r="Q96" s="23"/>
      <c r="R96" s="2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2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101" customFormat="1" ht="14.25" x14ac:dyDescent="0.2">
      <c r="A97" s="1"/>
      <c r="B97" s="1"/>
      <c r="C97" s="1"/>
      <c r="D97" s="1"/>
      <c r="Q97" s="23"/>
      <c r="R97" s="2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2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101" customFormat="1" ht="14.25" x14ac:dyDescent="0.2">
      <c r="A98" s="1"/>
      <c r="B98" s="1"/>
      <c r="C98" s="1"/>
      <c r="D98" s="1"/>
      <c r="Q98" s="23"/>
      <c r="R98" s="2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2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101" customFormat="1" ht="14.25" x14ac:dyDescent="0.2">
      <c r="A99" s="1"/>
      <c r="B99" s="1"/>
      <c r="C99" s="1"/>
      <c r="D99" s="1"/>
      <c r="Q99" s="23"/>
      <c r="R99" s="2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2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101" customFormat="1" ht="14.25" x14ac:dyDescent="0.2">
      <c r="A100" s="1"/>
      <c r="B100" s="1"/>
      <c r="C100" s="1"/>
      <c r="D100" s="1"/>
      <c r="Q100" s="23"/>
      <c r="R100" s="2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2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101" customFormat="1" ht="14.25" x14ac:dyDescent="0.2">
      <c r="A101" s="1"/>
      <c r="B101" s="1"/>
      <c r="C101" s="1"/>
      <c r="D101" s="1"/>
      <c r="Q101" s="23"/>
      <c r="R101" s="23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2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101" customFormat="1" ht="14.25" x14ac:dyDescent="0.2">
      <c r="A102" s="1"/>
      <c r="B102" s="1"/>
      <c r="C102" s="1"/>
      <c r="D102" s="1"/>
      <c r="Q102" s="23"/>
      <c r="R102" s="23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2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101" customFormat="1" ht="14.25" x14ac:dyDescent="0.2">
      <c r="A103" s="1"/>
      <c r="B103" s="1"/>
      <c r="C103" s="1"/>
      <c r="D103" s="1"/>
      <c r="Q103" s="23"/>
      <c r="R103" s="23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2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101" customFormat="1" ht="14.25" x14ac:dyDescent="0.2">
      <c r="A104" s="1"/>
      <c r="B104" s="1"/>
      <c r="C104" s="1"/>
      <c r="D104" s="1"/>
      <c r="Q104" s="23"/>
      <c r="R104" s="23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2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101" customFormat="1" ht="14.25" x14ac:dyDescent="0.2">
      <c r="A105" s="1"/>
      <c r="B105" s="1"/>
      <c r="C105" s="1"/>
      <c r="D105" s="1"/>
      <c r="Q105" s="23"/>
      <c r="R105" s="23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2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101" customFormat="1" ht="14.25" x14ac:dyDescent="0.2">
      <c r="A106" s="1"/>
      <c r="B106" s="1"/>
      <c r="C106" s="1"/>
      <c r="D106" s="1"/>
      <c r="Q106" s="23"/>
      <c r="R106" s="23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2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101" customFormat="1" ht="14.25" x14ac:dyDescent="0.2">
      <c r="A107" s="1"/>
      <c r="B107" s="1"/>
      <c r="C107" s="1"/>
      <c r="D107" s="1"/>
      <c r="Q107" s="23"/>
      <c r="R107" s="23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2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101" customFormat="1" ht="14.25" x14ac:dyDescent="0.2">
      <c r="A108" s="1"/>
      <c r="B108" s="1"/>
      <c r="C108" s="1"/>
      <c r="D108" s="1"/>
      <c r="Q108" s="23"/>
      <c r="R108" s="2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2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101" customFormat="1" ht="14.25" x14ac:dyDescent="0.2">
      <c r="A109" s="1"/>
      <c r="B109" s="1"/>
      <c r="C109" s="1"/>
      <c r="D109" s="1"/>
      <c r="Q109" s="23"/>
      <c r="R109" s="23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2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101" customFormat="1" ht="14.25" x14ac:dyDescent="0.2">
      <c r="A110" s="1"/>
      <c r="B110" s="1"/>
      <c r="C110" s="1"/>
      <c r="D110" s="1"/>
      <c r="Q110" s="23"/>
      <c r="R110" s="23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2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101" customFormat="1" ht="14.25" x14ac:dyDescent="0.2">
      <c r="A111" s="1"/>
      <c r="B111" s="1"/>
      <c r="C111" s="1"/>
      <c r="D111" s="1"/>
      <c r="Q111" s="23"/>
      <c r="R111" s="23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2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101" customFormat="1" ht="14.25" x14ac:dyDescent="0.2">
      <c r="A112" s="1"/>
      <c r="B112" s="1"/>
      <c r="C112" s="1"/>
      <c r="D112" s="1"/>
      <c r="Q112" s="23"/>
      <c r="R112" s="23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2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101" customFormat="1" ht="14.25" x14ac:dyDescent="0.2">
      <c r="A113" s="1"/>
      <c r="B113" s="1"/>
      <c r="C113" s="1"/>
      <c r="D113" s="1"/>
      <c r="Q113" s="23"/>
      <c r="R113" s="23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2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101" customFormat="1" ht="14.25" x14ac:dyDescent="0.2">
      <c r="A114" s="1"/>
      <c r="B114" s="1"/>
      <c r="C114" s="1"/>
      <c r="D114" s="1"/>
      <c r="Q114" s="23"/>
      <c r="R114" s="23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2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101" customFormat="1" ht="14.25" x14ac:dyDescent="0.2">
      <c r="A115" s="1"/>
      <c r="B115" s="1"/>
      <c r="C115" s="1"/>
      <c r="D115" s="1"/>
      <c r="Q115" s="23"/>
      <c r="R115" s="23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2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101" customFormat="1" ht="14.25" x14ac:dyDescent="0.2">
      <c r="A116" s="1"/>
      <c r="B116" s="1"/>
      <c r="C116" s="1"/>
      <c r="D116" s="1"/>
      <c r="Q116" s="23"/>
      <c r="R116" s="23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2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101" customFormat="1" ht="14.25" x14ac:dyDescent="0.2">
      <c r="A117" s="1"/>
      <c r="B117" s="1"/>
      <c r="C117" s="1"/>
      <c r="D117" s="1"/>
      <c r="Q117" s="23"/>
      <c r="R117" s="23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2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101" customFormat="1" ht="14.25" x14ac:dyDescent="0.2">
      <c r="A118" s="1"/>
      <c r="B118" s="1"/>
      <c r="C118" s="1"/>
      <c r="D118" s="1"/>
      <c r="Q118" s="23"/>
      <c r="R118" s="23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2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101" customFormat="1" ht="14.25" x14ac:dyDescent="0.2">
      <c r="A119" s="1"/>
      <c r="B119" s="1"/>
      <c r="C119" s="1"/>
      <c r="D119" s="1"/>
      <c r="Q119" s="23"/>
      <c r="R119" s="23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2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101" customFormat="1" ht="14.25" x14ac:dyDescent="0.2">
      <c r="A120" s="1"/>
      <c r="B120" s="1"/>
      <c r="C120" s="1"/>
      <c r="D120" s="1"/>
      <c r="Q120" s="23"/>
      <c r="R120" s="23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2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101" customFormat="1" ht="14.25" x14ac:dyDescent="0.2">
      <c r="A121" s="1"/>
      <c r="B121" s="1"/>
      <c r="C121" s="1"/>
      <c r="D121" s="1"/>
      <c r="Q121" s="23"/>
      <c r="R121" s="23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2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101" customFormat="1" ht="14.25" x14ac:dyDescent="0.2">
      <c r="A122" s="1"/>
      <c r="B122" s="1"/>
      <c r="C122" s="1"/>
      <c r="D122" s="1"/>
      <c r="Q122" s="23"/>
      <c r="R122" s="23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2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101" customFormat="1" ht="14.25" x14ac:dyDescent="0.2">
      <c r="A123" s="1"/>
      <c r="B123" s="1"/>
      <c r="C123" s="1"/>
      <c r="D123" s="1"/>
      <c r="Q123" s="23"/>
      <c r="R123" s="23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2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101" customFormat="1" ht="14.25" x14ac:dyDescent="0.2">
      <c r="A124" s="1"/>
      <c r="B124" s="1"/>
      <c r="C124" s="1"/>
      <c r="D124" s="1"/>
      <c r="Q124" s="23"/>
      <c r="R124" s="23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2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101" customFormat="1" ht="14.25" x14ac:dyDescent="0.2">
      <c r="A125" s="1"/>
      <c r="B125" s="1"/>
      <c r="C125" s="1"/>
      <c r="D125" s="1"/>
      <c r="Q125" s="23"/>
      <c r="R125" s="23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2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101" customFormat="1" ht="14.25" x14ac:dyDescent="0.2">
      <c r="A126" s="1"/>
      <c r="B126" s="1"/>
      <c r="C126" s="1"/>
      <c r="D126" s="1"/>
      <c r="Q126" s="23"/>
      <c r="R126" s="23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2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101" customFormat="1" ht="14.25" x14ac:dyDescent="0.2">
      <c r="A127" s="1"/>
      <c r="B127" s="1"/>
      <c r="C127" s="1"/>
      <c r="D127" s="1"/>
      <c r="Q127" s="23"/>
      <c r="R127" s="23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2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101" customFormat="1" ht="14.25" x14ac:dyDescent="0.2">
      <c r="A128" s="1"/>
      <c r="B128" s="1"/>
      <c r="C128" s="1"/>
      <c r="D128" s="1"/>
      <c r="Q128" s="23"/>
      <c r="R128" s="23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2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101" customFormat="1" ht="14.25" x14ac:dyDescent="0.2">
      <c r="A129" s="1"/>
      <c r="B129" s="1"/>
      <c r="C129" s="1"/>
      <c r="D129" s="1"/>
      <c r="Q129" s="23"/>
      <c r="R129" s="23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2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101" customFormat="1" ht="14.25" x14ac:dyDescent="0.2">
      <c r="A130" s="1"/>
      <c r="B130" s="1"/>
      <c r="C130" s="1"/>
      <c r="D130" s="1"/>
      <c r="Q130" s="23"/>
      <c r="R130" s="23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2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101" customFormat="1" ht="14.25" x14ac:dyDescent="0.2">
      <c r="A131" s="1"/>
      <c r="B131" s="1"/>
      <c r="C131" s="1"/>
      <c r="D131" s="1"/>
      <c r="Q131" s="23"/>
      <c r="R131" s="23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2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101" customFormat="1" ht="14.25" x14ac:dyDescent="0.2">
      <c r="A132" s="1"/>
      <c r="B132" s="1"/>
      <c r="C132" s="1"/>
      <c r="D132" s="1"/>
      <c r="Q132" s="23"/>
      <c r="R132" s="23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2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101" customFormat="1" ht="14.25" x14ac:dyDescent="0.2">
      <c r="A133" s="1"/>
      <c r="B133" s="1"/>
      <c r="C133" s="1"/>
      <c r="D133" s="1"/>
      <c r="Q133" s="23"/>
      <c r="R133" s="23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2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101" customFormat="1" ht="14.25" x14ac:dyDescent="0.2">
      <c r="A134" s="1"/>
      <c r="B134" s="1"/>
      <c r="C134" s="1"/>
      <c r="D134" s="1"/>
      <c r="Q134" s="23"/>
      <c r="R134" s="23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2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101" customFormat="1" ht="14.25" x14ac:dyDescent="0.2">
      <c r="A135" s="1"/>
      <c r="B135" s="1"/>
      <c r="C135" s="1"/>
      <c r="D135" s="1"/>
      <c r="Q135" s="23"/>
      <c r="R135" s="23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2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101" customFormat="1" ht="14.25" x14ac:dyDescent="0.2">
      <c r="A136" s="1"/>
      <c r="B136" s="1"/>
      <c r="C136" s="1"/>
      <c r="D136" s="1"/>
      <c r="Q136" s="23"/>
      <c r="R136" s="23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2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101" customFormat="1" ht="14.25" x14ac:dyDescent="0.2">
      <c r="A137" s="1"/>
      <c r="B137" s="1"/>
      <c r="C137" s="1"/>
      <c r="D137" s="1"/>
      <c r="Q137" s="23"/>
      <c r="R137" s="23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2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101" customFormat="1" ht="14.25" x14ac:dyDescent="0.2">
      <c r="A138" s="1"/>
      <c r="B138" s="1"/>
      <c r="C138" s="1"/>
      <c r="D138" s="1"/>
      <c r="Q138" s="23"/>
      <c r="R138" s="23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2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101" customFormat="1" ht="14.25" x14ac:dyDescent="0.2">
      <c r="A139" s="1"/>
      <c r="B139" s="1"/>
      <c r="C139" s="1"/>
      <c r="D139" s="1"/>
      <c r="Q139" s="23"/>
      <c r="R139" s="23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2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101" customFormat="1" ht="14.25" x14ac:dyDescent="0.2">
      <c r="A140" s="1"/>
      <c r="B140" s="1"/>
      <c r="C140" s="1"/>
      <c r="D140" s="1"/>
      <c r="Q140" s="23"/>
      <c r="R140" s="23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2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101" customFormat="1" ht="14.25" x14ac:dyDescent="0.2">
      <c r="A141" s="1"/>
      <c r="B141" s="1"/>
      <c r="C141" s="1"/>
      <c r="D141" s="1"/>
      <c r="Q141" s="23"/>
      <c r="R141" s="23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2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101" customFormat="1" ht="14.25" x14ac:dyDescent="0.2">
      <c r="A142" s="1"/>
      <c r="B142" s="1"/>
      <c r="C142" s="1"/>
      <c r="D142" s="1"/>
      <c r="Q142" s="23"/>
      <c r="R142" s="23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2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101" customFormat="1" ht="14.25" x14ac:dyDescent="0.2">
      <c r="A143" s="1"/>
      <c r="B143" s="1"/>
      <c r="C143" s="1"/>
      <c r="D143" s="1"/>
      <c r="Q143" s="23"/>
      <c r="R143" s="23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2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101" customFormat="1" ht="14.25" x14ac:dyDescent="0.2">
      <c r="A144" s="1"/>
      <c r="B144" s="1"/>
      <c r="C144" s="1"/>
      <c r="D144" s="1"/>
      <c r="Q144" s="23"/>
      <c r="R144" s="23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2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101" customFormat="1" ht="14.25" x14ac:dyDescent="0.2">
      <c r="A145" s="1"/>
      <c r="B145" s="1"/>
      <c r="C145" s="1"/>
      <c r="D145" s="1"/>
      <c r="Q145" s="23"/>
      <c r="R145" s="23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2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101" customFormat="1" ht="14.25" x14ac:dyDescent="0.2">
      <c r="A146" s="1"/>
      <c r="B146" s="1"/>
      <c r="C146" s="1"/>
      <c r="D146" s="1"/>
      <c r="Q146" s="23"/>
      <c r="R146" s="23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2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101" customFormat="1" ht="14.25" x14ac:dyDescent="0.2">
      <c r="A147" s="1"/>
      <c r="B147" s="1"/>
      <c r="C147" s="1"/>
      <c r="D147" s="1"/>
      <c r="Q147" s="23"/>
      <c r="R147" s="23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2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101" customFormat="1" ht="14.25" x14ac:dyDescent="0.2">
      <c r="A148" s="1"/>
      <c r="B148" s="1"/>
      <c r="C148" s="1"/>
      <c r="D148" s="1"/>
      <c r="Q148" s="23"/>
      <c r="R148" s="23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2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101" customFormat="1" ht="14.25" x14ac:dyDescent="0.2">
      <c r="A149" s="1"/>
      <c r="B149" s="1"/>
      <c r="C149" s="1"/>
      <c r="D149" s="1"/>
      <c r="Q149" s="23"/>
      <c r="R149" s="23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2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101" customFormat="1" ht="14.25" x14ac:dyDescent="0.2">
      <c r="A150" s="1"/>
      <c r="B150" s="1"/>
      <c r="C150" s="1"/>
      <c r="D150" s="1"/>
      <c r="Q150" s="23"/>
      <c r="R150" s="23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2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101" customFormat="1" ht="14.25" x14ac:dyDescent="0.2">
      <c r="A151" s="1"/>
      <c r="B151" s="1"/>
      <c r="C151" s="1"/>
      <c r="D151" s="1"/>
      <c r="Q151" s="23"/>
      <c r="R151" s="23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2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101" customFormat="1" ht="14.25" x14ac:dyDescent="0.2">
      <c r="A152" s="1"/>
      <c r="B152" s="1"/>
      <c r="C152" s="1"/>
      <c r="D152" s="1"/>
      <c r="Q152" s="23"/>
      <c r="R152" s="23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2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101" customFormat="1" ht="14.25" x14ac:dyDescent="0.2">
      <c r="A153" s="1"/>
      <c r="B153" s="1"/>
      <c r="C153" s="1"/>
      <c r="D153" s="1"/>
      <c r="Q153" s="23"/>
      <c r="R153" s="23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2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101" customFormat="1" ht="14.25" x14ac:dyDescent="0.2">
      <c r="A154" s="1"/>
      <c r="B154" s="1"/>
      <c r="C154" s="1"/>
      <c r="D154" s="1"/>
      <c r="Q154" s="23"/>
      <c r="R154" s="23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2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101" customFormat="1" ht="14.25" x14ac:dyDescent="0.2">
      <c r="A155" s="1"/>
      <c r="B155" s="1"/>
      <c r="C155" s="1"/>
      <c r="D155" s="1"/>
      <c r="Q155" s="23"/>
      <c r="R155" s="23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2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101" customFormat="1" ht="14.25" x14ac:dyDescent="0.2">
      <c r="A156" s="1"/>
      <c r="B156" s="1"/>
      <c r="C156" s="1"/>
      <c r="D156" s="1"/>
      <c r="Q156" s="23"/>
      <c r="R156" s="23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2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101" customFormat="1" ht="14.25" x14ac:dyDescent="0.2">
      <c r="A157" s="1"/>
      <c r="B157" s="1"/>
      <c r="C157" s="1"/>
      <c r="D157" s="1"/>
      <c r="Q157" s="23"/>
      <c r="R157" s="23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2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101" customFormat="1" ht="14.25" x14ac:dyDescent="0.2">
      <c r="A158" s="1"/>
      <c r="B158" s="1"/>
      <c r="C158" s="1"/>
      <c r="D158" s="1"/>
      <c r="Q158" s="23"/>
      <c r="R158" s="23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2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101" customFormat="1" ht="14.25" x14ac:dyDescent="0.2">
      <c r="A159" s="1"/>
      <c r="B159" s="1"/>
      <c r="C159" s="1"/>
      <c r="D159" s="1"/>
      <c r="Q159" s="23"/>
      <c r="R159" s="23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2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101" customFormat="1" ht="14.25" x14ac:dyDescent="0.2">
      <c r="A160" s="1"/>
      <c r="B160" s="1"/>
      <c r="C160" s="1"/>
      <c r="D160" s="1"/>
      <c r="Q160" s="23"/>
      <c r="R160" s="23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2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101" customFormat="1" ht="14.25" x14ac:dyDescent="0.2">
      <c r="A161" s="1"/>
      <c r="B161" s="1"/>
      <c r="C161" s="1"/>
      <c r="D161" s="1"/>
      <c r="Q161" s="23"/>
      <c r="R161" s="23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2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101" customFormat="1" ht="14.25" x14ac:dyDescent="0.2">
      <c r="A162" s="1"/>
      <c r="B162" s="1"/>
      <c r="C162" s="1"/>
      <c r="D162" s="1"/>
      <c r="Q162" s="23"/>
      <c r="R162" s="23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2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101" customFormat="1" ht="14.25" x14ac:dyDescent="0.2">
      <c r="A163" s="1"/>
      <c r="B163" s="1"/>
      <c r="C163" s="1"/>
      <c r="D163" s="1"/>
      <c r="Q163" s="23"/>
      <c r="R163" s="23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2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101" customFormat="1" ht="14.25" x14ac:dyDescent="0.2">
      <c r="A164" s="1"/>
      <c r="B164" s="1"/>
      <c r="C164" s="1"/>
      <c r="D164" s="1"/>
      <c r="Q164" s="23"/>
      <c r="R164" s="23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2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101" customFormat="1" ht="14.25" x14ac:dyDescent="0.2">
      <c r="A165" s="1"/>
      <c r="B165" s="1"/>
      <c r="C165" s="1"/>
      <c r="D165" s="1"/>
      <c r="Q165" s="23"/>
      <c r="R165" s="23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2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101" customFormat="1" ht="14.25" x14ac:dyDescent="0.2">
      <c r="A166" s="1"/>
      <c r="B166" s="1"/>
      <c r="C166" s="1"/>
      <c r="D166" s="1"/>
      <c r="Q166" s="23"/>
      <c r="R166" s="23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2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101" customFormat="1" ht="14.25" x14ac:dyDescent="0.2">
      <c r="A167" s="1"/>
      <c r="B167" s="1"/>
      <c r="C167" s="1"/>
      <c r="D167" s="1"/>
      <c r="Q167" s="23"/>
      <c r="R167" s="23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2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101" customFormat="1" ht="14.25" x14ac:dyDescent="0.2">
      <c r="A168" s="1"/>
      <c r="B168" s="1"/>
      <c r="C168" s="1"/>
      <c r="D168" s="1"/>
      <c r="Q168" s="23"/>
      <c r="R168" s="23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2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101" customFormat="1" ht="14.25" x14ac:dyDescent="0.2">
      <c r="A169" s="1"/>
      <c r="B169" s="1"/>
      <c r="C169" s="1"/>
      <c r="D169" s="1"/>
      <c r="Q169" s="23"/>
      <c r="R169" s="23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2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101" customFormat="1" ht="14.25" x14ac:dyDescent="0.2">
      <c r="A170" s="1"/>
      <c r="B170" s="1"/>
      <c r="C170" s="1"/>
      <c r="D170" s="1"/>
      <c r="Q170" s="23"/>
      <c r="R170" s="23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2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101" customFormat="1" ht="14.25" x14ac:dyDescent="0.2">
      <c r="A171" s="1"/>
      <c r="B171" s="1"/>
      <c r="C171" s="1"/>
      <c r="D171" s="1"/>
      <c r="Q171" s="23"/>
      <c r="R171" s="23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2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101" customFormat="1" ht="14.25" x14ac:dyDescent="0.2">
      <c r="A172" s="1"/>
      <c r="B172" s="1"/>
      <c r="C172" s="1"/>
      <c r="D172" s="1"/>
      <c r="Q172" s="23"/>
      <c r="R172" s="23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23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101" customFormat="1" ht="14.25" x14ac:dyDescent="0.2">
      <c r="A173" s="1"/>
      <c r="B173" s="1"/>
      <c r="C173" s="1"/>
      <c r="D173" s="1"/>
      <c r="Q173" s="23"/>
      <c r="R173" s="23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23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101" customFormat="1" ht="14.25" x14ac:dyDescent="0.2">
      <c r="A174" s="1"/>
      <c r="B174" s="1"/>
      <c r="C174" s="1"/>
      <c r="D174" s="1"/>
      <c r="Q174" s="23"/>
      <c r="R174" s="23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23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101" customFormat="1" ht="14.25" x14ac:dyDescent="0.2">
      <c r="A175" s="1"/>
      <c r="B175" s="1"/>
      <c r="C175" s="1"/>
      <c r="D175" s="1"/>
      <c r="Q175" s="23"/>
      <c r="R175" s="23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23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101" customFormat="1" ht="14.25" x14ac:dyDescent="0.2">
      <c r="A176" s="1"/>
      <c r="B176" s="1"/>
      <c r="C176" s="1"/>
      <c r="D176" s="1"/>
      <c r="Q176" s="23"/>
      <c r="R176" s="23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23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s="101" customFormat="1" ht="14.25" x14ac:dyDescent="0.2">
      <c r="A177" s="1"/>
      <c r="B177" s="1"/>
      <c r="C177" s="1"/>
      <c r="D177" s="1"/>
      <c r="Q177" s="23"/>
      <c r="R177" s="23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23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s="101" customFormat="1" ht="14.25" x14ac:dyDescent="0.2">
      <c r="A178" s="1"/>
      <c r="B178" s="1"/>
      <c r="C178" s="1"/>
      <c r="D178" s="1"/>
      <c r="Q178" s="23"/>
      <c r="R178" s="23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23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s="101" customFormat="1" ht="14.25" x14ac:dyDescent="0.2">
      <c r="Q179" s="23"/>
      <c r="R179" s="23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23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s="101" customFormat="1" ht="14.25" x14ac:dyDescent="0.2">
      <c r="Q180" s="23"/>
      <c r="R180" s="23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23"/>
    </row>
    <row r="181" spans="1:57" s="101" customFormat="1" ht="14.25" x14ac:dyDescent="0.2">
      <c r="Q181" s="23"/>
      <c r="R181" s="23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23"/>
    </row>
    <row r="182" spans="1:57" s="101" customFormat="1" ht="14.25" x14ac:dyDescent="0.2">
      <c r="Q182" s="23"/>
      <c r="R182" s="23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23"/>
    </row>
    <row r="183" spans="1:57" s="101" customFormat="1" ht="14.25" x14ac:dyDescent="0.2">
      <c r="L183" s="23"/>
      <c r="M183" s="23"/>
      <c r="N183" s="23"/>
      <c r="O183" s="23"/>
      <c r="P183" s="23"/>
      <c r="R183" s="23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23"/>
    </row>
    <row r="184" spans="1:57" s="101" customFormat="1" ht="14.25" x14ac:dyDescent="0.2">
      <c r="L184" s="23"/>
      <c r="M184" s="23"/>
      <c r="N184" s="23"/>
      <c r="O184" s="23"/>
      <c r="P184" s="23"/>
      <c r="R184" s="23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23"/>
    </row>
    <row r="185" spans="1:57" s="101" customFormat="1" ht="14.25" x14ac:dyDescent="0.2">
      <c r="L185" s="23"/>
      <c r="M185" s="23"/>
      <c r="N185" s="23"/>
      <c r="O185" s="23"/>
      <c r="P185" s="23"/>
      <c r="R185" s="23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23"/>
    </row>
    <row r="186" spans="1:57" s="101" customFormat="1" ht="14.25" x14ac:dyDescent="0.2">
      <c r="L186" s="23"/>
      <c r="M186" s="23"/>
      <c r="N186" s="23"/>
      <c r="O186" s="23"/>
      <c r="P186" s="23"/>
      <c r="R186" s="23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23"/>
      <c r="AL186" s="23"/>
    </row>
    <row r="187" spans="1:57" s="101" customFormat="1" x14ac:dyDescent="0.25">
      <c r="L187" s="38"/>
      <c r="M187" s="38"/>
      <c r="N187" s="38"/>
      <c r="O187" s="38"/>
      <c r="P187" s="38"/>
      <c r="R187" s="38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38"/>
      <c r="AL187" s="38"/>
    </row>
    <row r="188" spans="1:57" s="101" customFormat="1" x14ac:dyDescent="0.25">
      <c r="L188" s="38"/>
      <c r="M188" s="38"/>
      <c r="N188" s="38"/>
      <c r="O188" s="38"/>
      <c r="P188" s="38"/>
      <c r="R188" s="38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38"/>
      <c r="AL188" s="38"/>
    </row>
    <row r="189" spans="1:57" s="101" customFormat="1" x14ac:dyDescent="0.25">
      <c r="L189" s="38"/>
      <c r="M189" s="38"/>
      <c r="N189" s="38"/>
      <c r="O189" s="38"/>
      <c r="P189" s="38"/>
      <c r="R189" s="38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38"/>
      <c r="AL189" s="38"/>
    </row>
    <row r="190" spans="1:57" s="101" customFormat="1" x14ac:dyDescent="0.25">
      <c r="R190" s="38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57" s="101" customFormat="1" x14ac:dyDescent="0.25">
      <c r="R191" s="38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57" s="101" customFormat="1" x14ac:dyDescent="0.25">
      <c r="R192" s="38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8:36" s="101" customFormat="1" x14ac:dyDescent="0.25">
      <c r="R193" s="38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8:36" s="101" customFormat="1" x14ac:dyDescent="0.25">
      <c r="R194" s="38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8:36" s="101" customFormat="1" x14ac:dyDescent="0.25">
      <c r="R195" s="38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8:36" s="101" customFormat="1" x14ac:dyDescent="0.25">
      <c r="R196" s="38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8:36" s="101" customFormat="1" x14ac:dyDescent="0.25">
      <c r="R197" s="38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8:36" s="101" customFormat="1" x14ac:dyDescent="0.25">
      <c r="R198" s="38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8:36" s="101" customFormat="1" x14ac:dyDescent="0.25">
      <c r="R199" s="38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8:36" s="101" customFormat="1" x14ac:dyDescent="0.25">
      <c r="R200" s="38"/>
      <c r="S200" s="3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8:36" s="101" customFormat="1" x14ac:dyDescent="0.25">
      <c r="R201" s="38"/>
      <c r="S201" s="3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8:36" s="101" customFormat="1" x14ac:dyDescent="0.25">
      <c r="R202" s="38"/>
      <c r="S202" s="3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8:36" s="101" customFormat="1" x14ac:dyDescent="0.25">
      <c r="R203" s="38"/>
      <c r="S203" s="38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8:36" s="101" customFormat="1" x14ac:dyDescent="0.25">
      <c r="R204" s="38"/>
      <c r="S204" s="38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8:36" s="101" customFormat="1" x14ac:dyDescent="0.25">
      <c r="R205" s="38"/>
      <c r="S205" s="38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8:36" s="101" customFormat="1" x14ac:dyDescent="0.25">
      <c r="R206" s="38"/>
      <c r="S206" s="38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8:36" s="101" customFormat="1" x14ac:dyDescent="0.25">
      <c r="R207" s="38"/>
      <c r="S207" s="38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8:36" s="101" customFormat="1" x14ac:dyDescent="0.25">
      <c r="R208" s="38"/>
      <c r="S208" s="38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8:36" s="101" customFormat="1" x14ac:dyDescent="0.25">
      <c r="R209" s="38"/>
      <c r="S209" s="38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8:36" s="101" customFormat="1" x14ac:dyDescent="0.25">
      <c r="R210" s="38"/>
      <c r="S210" s="38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8:36" s="101" customFormat="1" x14ac:dyDescent="0.25">
      <c r="R211" s="38"/>
      <c r="S211" s="38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8:36" s="101" customFormat="1" x14ac:dyDescent="0.25">
      <c r="R212" s="38"/>
      <c r="S212" s="38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8:36" s="101" customFormat="1" x14ac:dyDescent="0.25">
      <c r="R213" s="38"/>
      <c r="S213" s="38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8:36" s="101" customFormat="1" x14ac:dyDescent="0.25">
      <c r="R214" s="38"/>
      <c r="S214" s="38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8:36" s="101" customFormat="1" ht="14.25" x14ac:dyDescent="0.2"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8:36" s="101" customFormat="1" ht="14.25" x14ac:dyDescent="0.2"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8:36" s="101" customFormat="1" ht="14.25" x14ac:dyDescent="0.2"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8:36" s="101" customFormat="1" ht="14.25" x14ac:dyDescent="0.2"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2023-10-14T09:18:11Z</dcterms:modified>
</cp:coreProperties>
</file>